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emensam\SBF_KS_BN_MHN\01_TN-Tekniska nämnden\2019 TN sammanträden\TN sammanträde 2019-08-20\Verksamhetsplan\"/>
    </mc:Choice>
  </mc:AlternateContent>
  <bookViews>
    <workbookView xWindow="0" yWindow="135" windowWidth="11340" windowHeight="5970" tabRatio="877" activeTab="9"/>
  </bookViews>
  <sheets>
    <sheet name="Sammanfattning" sheetId="1" r:id="rId1"/>
    <sheet name="Styrtal" sheetId="2" r:id="rId2"/>
    <sheet name="Brutto(A1)" sheetId="3" r:id="rId3"/>
    <sheet name="Intäkt(A2)" sheetId="4" r:id="rId4"/>
    <sheet name="Anslag(B)" sheetId="5" r:id="rId5"/>
    <sheet name="Tre år(C)" sheetId="6" r:id="rId6"/>
    <sheet name="Inv.(D)" sheetId="7" r:id="rId7"/>
    <sheet name="1. Målbilaga" sheetId="16" r:id="rId8"/>
    <sheet name="2. Program " sheetId="13" r:id="rId9"/>
    <sheet name="4. Internkontrollplan" sheetId="15" r:id="rId10"/>
    <sheet name=" " sheetId="17" r:id="rId11"/>
  </sheets>
  <calcPr calcId="162913"/>
  <customWorkbookViews>
    <customWorkbookView name="Mohammed Ali Khoban - Personlig vy" guid="{7FF24C95-970C-498D-A166-E67FC852DB49}" mergeInterval="0" personalView="1" maximized="1" windowWidth="1916" windowHeight="975" tabRatio="674" activeSheetId="10"/>
  </customWorkbookViews>
</workbook>
</file>

<file path=xl/calcChain.xml><?xml version="1.0" encoding="utf-8"?>
<calcChain xmlns="http://schemas.openxmlformats.org/spreadsheetml/2006/main">
  <c r="F16" i="5" l="1"/>
  <c r="F17" i="5" s="1"/>
  <c r="F10" i="5"/>
  <c r="G10" i="5"/>
  <c r="F13" i="4"/>
  <c r="F13" i="3"/>
  <c r="O1" i="6" l="1"/>
  <c r="F29" i="7" l="1"/>
  <c r="E29" i="7"/>
  <c r="D29" i="7"/>
  <c r="C29" i="7"/>
  <c r="B29" i="7"/>
  <c r="G28" i="7"/>
  <c r="G27" i="7"/>
  <c r="G26" i="7"/>
  <c r="G29" i="7" s="1"/>
  <c r="G25" i="7"/>
  <c r="D22" i="7"/>
  <c r="C22" i="7"/>
  <c r="B22" i="7"/>
  <c r="G20" i="7"/>
  <c r="E19" i="7"/>
  <c r="E22" i="7" s="1"/>
  <c r="D15" i="7"/>
  <c r="D30" i="7" s="1"/>
  <c r="C15" i="7"/>
  <c r="E12" i="7"/>
  <c r="F12" i="7" s="1"/>
  <c r="B12" i="7"/>
  <c r="E11" i="7"/>
  <c r="B11" i="7"/>
  <c r="E10" i="7"/>
  <c r="B10" i="7"/>
  <c r="C30" i="7" l="1"/>
  <c r="B15" i="7"/>
  <c r="B30" i="7" s="1"/>
  <c r="E15" i="7"/>
  <c r="E30" i="7" s="1"/>
  <c r="G30" i="7" s="1"/>
  <c r="G11" i="7"/>
  <c r="F11" i="7"/>
  <c r="G12" i="7"/>
  <c r="F19" i="7"/>
  <c r="F22" i="7" s="1"/>
  <c r="F10" i="7"/>
  <c r="F15" i="7" s="1"/>
  <c r="F30" i="7" s="1"/>
  <c r="G10" i="7" l="1"/>
  <c r="G19" i="7"/>
  <c r="G22" i="7" s="1"/>
  <c r="G15" i="7"/>
  <c r="E5" i="4"/>
  <c r="D5" i="4"/>
  <c r="C5" i="4"/>
  <c r="B5" i="4"/>
  <c r="A3" i="4"/>
  <c r="A4" i="5" s="1"/>
  <c r="B9" i="6"/>
  <c r="C9" i="6"/>
  <c r="B10" i="6"/>
  <c r="C10" i="6"/>
  <c r="B11" i="6"/>
  <c r="C11" i="6"/>
  <c r="B12" i="6"/>
  <c r="C12" i="6"/>
  <c r="B8" i="6"/>
  <c r="C8" i="6"/>
  <c r="E9" i="6"/>
  <c r="F9" i="6"/>
  <c r="E10" i="6"/>
  <c r="F10" i="6"/>
  <c r="E11" i="6"/>
  <c r="F11" i="6"/>
  <c r="E12" i="6"/>
  <c r="F12" i="6"/>
  <c r="E8" i="6"/>
  <c r="F8" i="6"/>
  <c r="I8" i="4"/>
  <c r="I9" i="6" s="1"/>
  <c r="I11" i="4"/>
  <c r="D11" i="4" s="1"/>
  <c r="I10" i="4"/>
  <c r="I9" i="4"/>
  <c r="I7" i="4"/>
  <c r="D7" i="4" s="1"/>
  <c r="I8" i="6" s="1"/>
  <c r="I8" i="3"/>
  <c r="H9" i="6" s="1"/>
  <c r="I9" i="3"/>
  <c r="I10" i="3"/>
  <c r="I11" i="3"/>
  <c r="H12" i="6" s="1"/>
  <c r="I7" i="3"/>
  <c r="P10" i="6"/>
  <c r="P11" i="6"/>
  <c r="P12" i="6"/>
  <c r="M10" i="6"/>
  <c r="M11" i="6"/>
  <c r="M12" i="6"/>
  <c r="H2" i="7"/>
  <c r="I1" i="5"/>
  <c r="I2" i="4"/>
  <c r="G13" i="3"/>
  <c r="C13" i="3"/>
  <c r="H13" i="3"/>
  <c r="E13" i="3"/>
  <c r="B13" i="3"/>
  <c r="G13" i="4"/>
  <c r="H13" i="4"/>
  <c r="E13" i="4"/>
  <c r="C13" i="4"/>
  <c r="B13" i="4"/>
  <c r="E10" i="5"/>
  <c r="E16" i="5"/>
  <c r="G16" i="5"/>
  <c r="G17" i="5" s="1"/>
  <c r="H10" i="5"/>
  <c r="H16" i="5"/>
  <c r="I12" i="5"/>
  <c r="I13" i="5"/>
  <c r="I14" i="5"/>
  <c r="I15" i="5"/>
  <c r="I11" i="5"/>
  <c r="I9" i="5"/>
  <c r="I8" i="5"/>
  <c r="C10" i="5"/>
  <c r="C17" i="5" s="1"/>
  <c r="C16" i="5"/>
  <c r="D10" i="5"/>
  <c r="D16" i="5"/>
  <c r="B10" i="5"/>
  <c r="B16" i="5"/>
  <c r="P13" i="6"/>
  <c r="P9" i="6"/>
  <c r="P8" i="6"/>
  <c r="M13" i="6"/>
  <c r="M9" i="6"/>
  <c r="M8" i="6"/>
  <c r="J13" i="6"/>
  <c r="K14" i="6"/>
  <c r="L14" i="6"/>
  <c r="N14" i="6"/>
  <c r="O14" i="6"/>
  <c r="P16" i="6"/>
  <c r="M16" i="6"/>
  <c r="J16" i="6"/>
  <c r="G16" i="6"/>
  <c r="D16" i="6"/>
  <c r="E24" i="1"/>
  <c r="H17" i="5" l="1"/>
  <c r="D17" i="5"/>
  <c r="M14" i="6"/>
  <c r="C14" i="6"/>
  <c r="B24" i="1"/>
  <c r="B17" i="5"/>
  <c r="I16" i="5"/>
  <c r="E14" i="6"/>
  <c r="G11" i="6"/>
  <c r="B14" i="6"/>
  <c r="E17" i="5"/>
  <c r="I17" i="5" s="1"/>
  <c r="I13" i="3"/>
  <c r="D24" i="1"/>
  <c r="C24" i="1"/>
  <c r="P14" i="6"/>
  <c r="G8" i="6"/>
  <c r="G10" i="6"/>
  <c r="F14" i="6"/>
  <c r="D9" i="6"/>
  <c r="D10" i="6"/>
  <c r="D8" i="6"/>
  <c r="D12" i="6"/>
  <c r="G12" i="6"/>
  <c r="G9" i="6"/>
  <c r="D11" i="6"/>
  <c r="H8" i="6"/>
  <c r="D13" i="3"/>
  <c r="H11" i="6"/>
  <c r="J9" i="6"/>
  <c r="I11" i="6"/>
  <c r="H10" i="6"/>
  <c r="I12" i="6"/>
  <c r="J12" i="6" s="1"/>
  <c r="D13" i="4"/>
  <c r="I10" i="6"/>
  <c r="I10" i="5"/>
  <c r="I13" i="4"/>
  <c r="C31" i="1"/>
  <c r="G14" i="6" l="1"/>
  <c r="I14" i="6"/>
  <c r="J10" i="6"/>
  <c r="D14" i="6"/>
  <c r="D32" i="1"/>
  <c r="D34" i="1"/>
  <c r="C36" i="1"/>
  <c r="D33" i="1"/>
  <c r="D31" i="1"/>
  <c r="B36" i="1"/>
  <c r="J11" i="6"/>
  <c r="J8" i="6"/>
  <c r="H14" i="6"/>
  <c r="D36" i="1" l="1"/>
  <c r="J14" i="6"/>
  <c r="E31" i="1" l="1"/>
  <c r="E34" i="1"/>
  <c r="E32" i="1"/>
  <c r="E33" i="1"/>
  <c r="E36" i="1" l="1"/>
</calcChain>
</file>

<file path=xl/sharedStrings.xml><?xml version="1.0" encoding="utf-8"?>
<sst xmlns="http://schemas.openxmlformats.org/spreadsheetml/2006/main" count="466" uniqueCount="218">
  <si>
    <t>ÖSTERÅKERS KOMMUN</t>
  </si>
  <si>
    <t>Verksamhetsområden</t>
  </si>
  <si>
    <t>Summa</t>
  </si>
  <si>
    <t>Totalt</t>
  </si>
  <si>
    <t>Text</t>
  </si>
  <si>
    <t>Personalkostnader</t>
  </si>
  <si>
    <t>Lokalkostnader</t>
  </si>
  <si>
    <t>Kapitalkostnader</t>
  </si>
  <si>
    <t>Övriga kostnader</t>
  </si>
  <si>
    <t>Summa brutto</t>
  </si>
  <si>
    <t>Avgifter</t>
  </si>
  <si>
    <t>Övriga intäkter</t>
  </si>
  <si>
    <t>Summa intäkter</t>
  </si>
  <si>
    <t>NETTOKOSTNADER</t>
  </si>
  <si>
    <t>TOTALT</t>
  </si>
  <si>
    <t>KOMMENTAR OM VOLYM- OCH KVALITETSFÖRÄNDRINGAR</t>
  </si>
  <si>
    <t>Intäkter</t>
  </si>
  <si>
    <t>Netto</t>
  </si>
  <si>
    <t>Nämnd</t>
  </si>
  <si>
    <t>Investeringar</t>
  </si>
  <si>
    <t>Bilaga C</t>
  </si>
  <si>
    <t>Bilaga D</t>
  </si>
  <si>
    <t>STYRTAL</t>
  </si>
  <si>
    <t>Övrigt</t>
  </si>
  <si>
    <t>KOMMENTAR OM FÖRÄNDRINGAR</t>
  </si>
  <si>
    <t xml:space="preserve">Ordförande: </t>
  </si>
  <si>
    <t xml:space="preserve">Förvaltningschef: </t>
  </si>
  <si>
    <t>EKONOMISK SAMMANFATTNING, tkr</t>
  </si>
  <si>
    <t>Verksamhetens kostnader</t>
  </si>
  <si>
    <t>Verksamhetens intäkter</t>
  </si>
  <si>
    <t xml:space="preserve">Nettokostnad  </t>
  </si>
  <si>
    <t xml:space="preserve">Nettoinvesteringar </t>
  </si>
  <si>
    <t xml:space="preserve">Verksamhetsområden </t>
  </si>
  <si>
    <t>%</t>
  </si>
  <si>
    <t>Sammanlagt</t>
  </si>
  <si>
    <t xml:space="preserve">Nämnd </t>
  </si>
  <si>
    <t>Drift</t>
  </si>
  <si>
    <t>Köp av verksamhet</t>
  </si>
  <si>
    <t>Belopp i tkr</t>
  </si>
  <si>
    <t>Prioritering 1</t>
  </si>
  <si>
    <t>Prioritering 2</t>
  </si>
  <si>
    <t>Summa prioritering 2</t>
  </si>
  <si>
    <t>Bruttokostnader</t>
  </si>
  <si>
    <t xml:space="preserve"> exkl. prisutv.</t>
  </si>
  <si>
    <t>MOTIVERING FÖR INVESTERINGAR</t>
  </si>
  <si>
    <t>Exkl. pris</t>
  </si>
  <si>
    <t>Bilaga A1</t>
  </si>
  <si>
    <t>Bilaga A2</t>
  </si>
  <si>
    <t>Bilaga B</t>
  </si>
  <si>
    <t>Netto i %</t>
  </si>
  <si>
    <t>Volmför-ändring</t>
  </si>
  <si>
    <t>Kostnads-minskning</t>
  </si>
  <si>
    <t>Kostnad</t>
  </si>
  <si>
    <t>Intäkt</t>
  </si>
  <si>
    <t>En kortfattad beskrivning om volymförändring och kvalitétsförändring under perioden</t>
  </si>
  <si>
    <t>Totalt perioden</t>
  </si>
  <si>
    <t>Kostnads- och intäktslag</t>
  </si>
  <si>
    <t>Driftbudget</t>
  </si>
  <si>
    <t xml:space="preserve">Kommentarer om driftkostnad </t>
  </si>
  <si>
    <t>Index-uppräkning</t>
  </si>
  <si>
    <t>Kommentar</t>
  </si>
  <si>
    <t/>
  </si>
  <si>
    <t>Inkomster</t>
  </si>
  <si>
    <t xml:space="preserve">Utgifter </t>
  </si>
  <si>
    <t>Tillgänglighetsåtgärder</t>
  </si>
  <si>
    <t>Omskytn hastighetsplan</t>
  </si>
  <si>
    <t>Trafiksäkerhetsåtgåärder</t>
  </si>
  <si>
    <t>Summa utgifter</t>
  </si>
  <si>
    <t>Summa inkomster</t>
  </si>
  <si>
    <t>Avtalstid</t>
  </si>
  <si>
    <t>Uppdrag</t>
  </si>
  <si>
    <t>From</t>
  </si>
  <si>
    <t>Tom</t>
  </si>
  <si>
    <t>Former för uppföljning</t>
  </si>
  <si>
    <t>Tidplan för uppföljning</t>
  </si>
  <si>
    <t>Indikatorer</t>
  </si>
  <si>
    <t>Ansvarig</t>
  </si>
  <si>
    <t>Beskriv på vilket sätt avtalet berör kommunens inriktningsmål.</t>
  </si>
  <si>
    <t>Datum:</t>
  </si>
  <si>
    <t>Kontrollmoment:</t>
  </si>
  <si>
    <t>Metod:</t>
  </si>
  <si>
    <t>CENT 1</t>
  </si>
  <si>
    <t>CENT 2</t>
  </si>
  <si>
    <t>CENT 3</t>
  </si>
  <si>
    <t>Andel resultatmål som kan kopplas till alla inriktningsmål</t>
  </si>
  <si>
    <t>Beräkning av andel</t>
  </si>
  <si>
    <t>Budget- och kvalitetsenheten</t>
  </si>
  <si>
    <t>Andel resultatindikatorer som har en direkt koppling till resultatmålen</t>
  </si>
  <si>
    <t>Andel av redovisade resultat som åtföljs av en analys</t>
  </si>
  <si>
    <t>CENT 4</t>
  </si>
  <si>
    <t>Andel av analyser som åtföljs av förslag till åtgärder genom förnyelse och utveckling</t>
  </si>
  <si>
    <t>CENT 5</t>
  </si>
  <si>
    <t>Kundvalsnämnderna har redovisat resultat från alla utförare</t>
  </si>
  <si>
    <t>Dokumentkontroll</t>
  </si>
  <si>
    <t>Värdegrund: Delaktighet, dialog, mångfald samt öppenhet.</t>
  </si>
  <si>
    <t xml:space="preserve">Bilaga 1 </t>
  </si>
  <si>
    <t>Kommunfullmäktiges inriktningsmål</t>
  </si>
  <si>
    <t>Nöjdheten med förvaltningens bemötande och tillgänglighet ska öka</t>
  </si>
  <si>
    <t>Ingen budgetavvikelse samt
åtgärdsplan tas fram vid negativ
budgetavvikelse</t>
  </si>
  <si>
    <t xml:space="preserve">Regelbunden samverkan mellan kommunen och landstinget avseende barn och elever med funktionsnedsättning i förskola och skola </t>
  </si>
  <si>
    <t>Trygghet i skolan ska öka</t>
  </si>
  <si>
    <r>
      <t>Id</t>
    </r>
    <r>
      <rPr>
        <b/>
        <sz val="20"/>
        <color theme="1"/>
        <rFont val="Calibri"/>
        <family val="2"/>
        <scheme val="minor"/>
      </rPr>
      <t>*</t>
    </r>
  </si>
  <si>
    <r>
      <rPr>
        <b/>
        <sz val="14"/>
        <color theme="1"/>
        <rFont val="Calibri"/>
        <family val="2"/>
        <scheme val="minor"/>
      </rPr>
      <t>Periodicitet</t>
    </r>
    <r>
      <rPr>
        <b/>
        <sz val="20"/>
        <color theme="1"/>
        <rFont val="Calibri"/>
        <family val="2"/>
        <scheme val="minor"/>
      </rPr>
      <t>***</t>
    </r>
  </si>
  <si>
    <t>Uppföljningsansvarig</t>
  </si>
  <si>
    <r>
      <t>Resultat</t>
    </r>
    <r>
      <rPr>
        <b/>
        <sz val="20"/>
        <color theme="1"/>
        <rFont val="Calibri"/>
        <family val="2"/>
        <scheme val="minor"/>
      </rPr>
      <t>***</t>
    </r>
  </si>
  <si>
    <t>3 ggr/år</t>
  </si>
  <si>
    <r>
      <rPr>
        <sz val="16"/>
        <color theme="1"/>
        <rFont val="Calibri"/>
        <family val="2"/>
        <scheme val="minor"/>
      </rPr>
      <t xml:space="preserve">* </t>
    </r>
    <r>
      <rPr>
        <sz val="10"/>
        <rFont val="Arial"/>
        <family val="2"/>
      </rPr>
      <t>Tänk på att ge varje kontrollmoment ett id, ex. SBF 1 för förvaltningsövergripande och BLE 1 för enhetsspecifika osv.</t>
    </r>
  </si>
  <si>
    <r>
      <t>***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rFont val="Arial"/>
        <family val="2"/>
      </rPr>
      <t>Bedömning av accepterat värde, Uppfyllt, Delvis uppfyllt, Ej uppfyllt.</t>
    </r>
  </si>
  <si>
    <r>
      <rPr>
        <sz val="16"/>
        <color theme="1"/>
        <rFont val="Calibri"/>
        <family val="2"/>
        <scheme val="minor"/>
      </rPr>
      <t xml:space="preserve">** </t>
    </r>
    <r>
      <rPr>
        <sz val="10"/>
        <rFont val="Arial"/>
        <family val="2"/>
      </rPr>
      <t>1. Efter nämndernas förslag till verksamhetsplan, september 2017, 2. Vid delårsbokslut september 2018, 3. Vid årsredovisning januari 2019</t>
    </r>
  </si>
  <si>
    <t>Resultatmål för SKN</t>
  </si>
  <si>
    <t>Måluppfyllelse (Målnivå)</t>
  </si>
  <si>
    <t>Invånarna ska uppleva en professionell service av högsta kvalitet och ett gott bemötande i all kommunal service.</t>
  </si>
  <si>
    <t>Österåker ska ha en ekonomi i balans.</t>
  </si>
  <si>
    <t>Indikator: Fastställd åtgärdsplan vid eventuell negativ avvikelse</t>
  </si>
  <si>
    <t>Österåker ska vara bästa skolkommun i länet.</t>
  </si>
  <si>
    <t>Indikator: Andel elever med behörighet till gymnasium</t>
  </si>
  <si>
    <t>Indikator: Lärarnas behörighet</t>
  </si>
  <si>
    <t>Indikator: Minst godkänd i alla ämnen</t>
  </si>
  <si>
    <t>Indikator: Föräldrarnas nöjdhet I förskolan</t>
  </si>
  <si>
    <t>Österåker ska erbjuda högsta kvalitet på omsorg för äldre och personer med funktionsnedsättning.</t>
  </si>
  <si>
    <t>Indikator: Antal lokala BUS möten</t>
  </si>
  <si>
    <t>Indikator: Antal samverkansmöten med landstingets barn- och ungdomshabilbitering</t>
  </si>
  <si>
    <t>Österåker ska ha en trygg miljö.</t>
  </si>
  <si>
    <t>Indikator: Andelen elever i åk 5 som uppger att de är trygga i skolan ska öka</t>
  </si>
  <si>
    <t>Indikator: Andelen elever i åk 8 som uppger att de är trygga i skolan ska öka</t>
  </si>
  <si>
    <t>Österåker ska utveckla ett långsiktigt hållbart samhälle där goda förutsättningar ges för människa, miljö och natur att samverka.</t>
  </si>
  <si>
    <t>Senast 2018 har förskolorna i kommunen inventerat material och utrustning  samt utarbetat en handlingsplan för hur farliga ämnen kan fasas ut.</t>
  </si>
  <si>
    <t>Indikator: Andel förskolor som har en handlingsplan</t>
  </si>
  <si>
    <t>Stark och balanserad tillväxt - Tillväxten skall vara ekologiskt, socialt och ekonomiskt hållbar.</t>
  </si>
  <si>
    <t>Utbyggnad av lokaler till förskolor och skolor för att täcka behovet</t>
  </si>
  <si>
    <t>Indikator: Andel barn i förskola som får plats inom 4 månader</t>
  </si>
  <si>
    <t>Indikator: Andel elever som fått plats enligt skollagens krav</t>
  </si>
  <si>
    <t>Budget 2019</t>
  </si>
  <si>
    <t>Plan 2021</t>
  </si>
  <si>
    <t>Plan 2021 exkl priutv</t>
  </si>
  <si>
    <t>Budget 19</t>
  </si>
  <si>
    <t>Fyll i tabellerna med uppgifter från aktuell nämnd</t>
  </si>
  <si>
    <t>Exempelmall</t>
  </si>
  <si>
    <t>Indikator: NKI i medborgarundersökning*</t>
  </si>
  <si>
    <t>* Undersökning bland respektive nämnds primära målgrupper av invånare</t>
  </si>
  <si>
    <t>Elevernas kunskapsresultat i skolan  och föräldrarnas nöjdhet i förskolan ska öka</t>
  </si>
  <si>
    <t>Nämnden ska i boksluten redovisa analys och slutsatser av den uppföljning man genomfört samt på vilket sätt som informationen har tillgängliggjorts för allmänheten.</t>
  </si>
  <si>
    <t>Leverantör</t>
  </si>
  <si>
    <t>Bilaga 2</t>
  </si>
  <si>
    <t>Bilaga 4</t>
  </si>
  <si>
    <t>BUDGET 2020, PLAN 2021-2022</t>
  </si>
  <si>
    <t>Budget 2020</t>
  </si>
  <si>
    <t>Plan 2021 exkl. prisutv.</t>
  </si>
  <si>
    <t>BUDGET FÖR 2020, PLAN 2021-22</t>
  </si>
  <si>
    <t>Utfall 2018</t>
  </si>
  <si>
    <t>Prognos 2019</t>
  </si>
  <si>
    <t>Plan 2022</t>
  </si>
  <si>
    <t>BUDGET FÖR 2020</t>
  </si>
  <si>
    <t>Förändring från år 2019</t>
  </si>
  <si>
    <t>Utall 2018</t>
  </si>
  <si>
    <t>Plan 2022 exkl priutv</t>
  </si>
  <si>
    <t>INVESTERINGSBUDGET FÖR 2020, PLAN 2021-2022</t>
  </si>
  <si>
    <t>Utfall 18</t>
  </si>
  <si>
    <t>Prognos 19</t>
  </si>
  <si>
    <t>Budget 20</t>
  </si>
  <si>
    <t>2021-22</t>
  </si>
  <si>
    <t>Program för uppföljning och insyn av upphandlad verksamhet, plan 2020</t>
  </si>
  <si>
    <t>Internkontrollplan 2020</t>
  </si>
  <si>
    <t>Kent Gullberg</t>
  </si>
  <si>
    <t xml:space="preserve">Förvaltning:  SAMHÄLLSBYGGNADSFÖRVALTNINGEN </t>
  </si>
  <si>
    <t xml:space="preserve"> </t>
  </si>
  <si>
    <t xml:space="preserve">TEKNISKA NÄMNDEN </t>
  </si>
  <si>
    <t>Trafiksäkerhet och Parkering</t>
  </si>
  <si>
    <t>Kart och Mät enheten</t>
  </si>
  <si>
    <t>Samhällsbetalda resor</t>
  </si>
  <si>
    <t xml:space="preserve">Tekniska nämnden </t>
  </si>
  <si>
    <t>Väg och Trafik</t>
  </si>
  <si>
    <t>Kart och Mät</t>
  </si>
  <si>
    <t xml:space="preserve">Tekoniska nämnden </t>
  </si>
  <si>
    <t>Mall för Mål- och resultatstyrning för Tekniska nämnden , Österåkers kommun</t>
  </si>
  <si>
    <t xml:space="preserve">Tekiniska nämnden </t>
  </si>
  <si>
    <t xml:space="preserve">Nämnd: TEKNISKA NÄMNDEN </t>
  </si>
  <si>
    <t xml:space="preserve">Enhet: TRAFIKSÄKERHET OCH PARKERING </t>
  </si>
  <si>
    <t>*Pågående upphandling, driftavtalen är kopplade mot god service och vårda kapital inom ramen för ekonomi i balans, klotter är kopplat mot trygg miljö, båtplatser är inriktat mot visionen attraktiv skärgårdskommun</t>
  </si>
  <si>
    <t>Mathias Lindow</t>
  </si>
  <si>
    <t>Plan 2022 exkl. prisutv.</t>
  </si>
  <si>
    <t>Volymmått/måluppfyllelse</t>
  </si>
  <si>
    <t>Mätmetod</t>
  </si>
  <si>
    <t>Väg och trafik</t>
  </si>
  <si>
    <t>Hanterade felanmälningar inom utsatt avtalstid</t>
  </si>
  <si>
    <t>Statistik</t>
  </si>
  <si>
    <t>n/a</t>
  </si>
  <si>
    <t>Antal tillgänglighetsåtgärder vattennära miljöer</t>
  </si>
  <si>
    <t>Antal löpmeter ny gång- och cykelväg</t>
  </si>
  <si>
    <t>Driftskostnad inkl kapitalkostnad gata, kr/inv</t>
  </si>
  <si>
    <t>Kart och mät</t>
  </si>
  <si>
    <t>Antal framtagna primärkartor</t>
  </si>
  <si>
    <t>Antal framtagna nybyggnadskartor</t>
  </si>
  <si>
    <t>Antal genomförda utstakningar</t>
  </si>
  <si>
    <t>Antal genomförda lägeskontroller</t>
  </si>
  <si>
    <t xml:space="preserve">Volymmått </t>
  </si>
  <si>
    <t>Antal beslut färdtjänst</t>
  </si>
  <si>
    <t>Antal ärenden färdtjänst</t>
  </si>
  <si>
    <t>Antal beslut skolskjuts</t>
  </si>
  <si>
    <t>Antal ärenden skolskjuts</t>
  </si>
  <si>
    <t>Måluppfyllelse</t>
  </si>
  <si>
    <t>Handläggningstid färdtjänst (3 v)</t>
  </si>
  <si>
    <t>Handläggningtid skolskjuts (3 v)</t>
  </si>
  <si>
    <t>Trafik och tillgänglighet</t>
  </si>
  <si>
    <t>Volymmått</t>
  </si>
  <si>
    <t>Inkomna ärenden trafik</t>
  </si>
  <si>
    <t>Inkomna ärende parkeringstillstånd</t>
  </si>
  <si>
    <t>Handläggningstid trafik (3 v)</t>
  </si>
  <si>
    <t>Handläggningstid parkeringstillstånd (3 v)</t>
  </si>
  <si>
    <t>Antal skolor som informerats om trafiksäkerhet</t>
  </si>
  <si>
    <t>Samtliga</t>
  </si>
  <si>
    <t>Antal trafiksäkerhetsåtgärder skolvägar</t>
  </si>
  <si>
    <t xml:space="preserve">Antal tillgänglighetsåtgärder  </t>
  </si>
  <si>
    <t>Nämnd totalt</t>
  </si>
  <si>
    <t>Budgetavvikelse, %</t>
  </si>
  <si>
    <t>Bokslut</t>
  </si>
  <si>
    <t>Trafiksäkerhet och Parkering integreras in i Väg och Trafik därav den stora avvikelsen totalt mellan Väg och Trafik och Trafiksäkerhet och Parkering mellan år 2019 och år 2020</t>
  </si>
  <si>
    <t xml:space="preserve">Enhet: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</si>
</sst>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r_-;\-* #,##0.00\ _k_r_-;_-* &quot;-&quot;??\ _k_r_-;_-@_-"/>
    <numFmt numFmtId="164" formatCode="0.0%"/>
    <numFmt numFmtId="165" formatCode="000\ 00"/>
    <numFmt numFmtId="166" formatCode="yyyy/mm/dd;@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i/>
      <sz val="10"/>
      <name val="Verdana"/>
      <family val="2"/>
    </font>
    <font>
      <sz val="12"/>
      <name val="Arial"/>
      <family val="2"/>
    </font>
    <font>
      <sz val="12"/>
      <color theme="1"/>
      <name val="Garamond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sz val="10"/>
      <color theme="0"/>
      <name val="Gill Sans MT"/>
      <family val="2"/>
    </font>
    <font>
      <b/>
      <sz val="10"/>
      <color theme="1"/>
      <name val="Gill Sans MT"/>
      <family val="2"/>
    </font>
    <font>
      <b/>
      <sz val="10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Gill Sans MT"/>
      <family val="2"/>
    </font>
    <font>
      <sz val="10"/>
      <name val="Gill Sans MT"/>
      <family val="2"/>
    </font>
    <font>
      <sz val="10"/>
      <color theme="1"/>
      <name val="Arial"/>
      <family val="2"/>
    </font>
    <font>
      <sz val="12"/>
      <name val="Garamond"/>
      <family val="1"/>
    </font>
    <font>
      <sz val="1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60A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rgb="FF0060AA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4" fillId="0" borderId="32" applyNumberFormat="0" applyFill="0" applyAlignment="0" applyProtection="0"/>
    <xf numFmtId="0" fontId="16" fillId="2" borderId="0" applyNumberFormat="0" applyBorder="0" applyAlignment="0" applyProtection="0"/>
  </cellStyleXfs>
  <cellXfs count="36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3" fillId="0" borderId="2" xfId="0" applyFont="1" applyBorder="1"/>
    <xf numFmtId="0" fontId="3" fillId="0" borderId="5" xfId="0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5" xfId="2" applyNumberFormat="1" applyFont="1" applyBorder="1"/>
    <xf numFmtId="3" fontId="3" fillId="0" borderId="9" xfId="2" applyNumberFormat="1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/>
    <xf numFmtId="0" fontId="3" fillId="0" borderId="2" xfId="0" applyFont="1" applyBorder="1" applyAlignment="1">
      <alignment wrapText="1"/>
    </xf>
    <xf numFmtId="3" fontId="3" fillId="0" borderId="5" xfId="0" applyNumberFormat="1" applyFont="1" applyBorder="1"/>
    <xf numFmtId="3" fontId="3" fillId="0" borderId="9" xfId="0" applyNumberFormat="1" applyFont="1" applyBorder="1"/>
    <xf numFmtId="3" fontId="2" fillId="0" borderId="5" xfId="0" applyNumberFormat="1" applyFont="1" applyBorder="1"/>
    <xf numFmtId="0" fontId="2" fillId="0" borderId="2" xfId="0" applyFont="1" applyBorder="1" applyAlignment="1">
      <alignment wrapText="1"/>
    </xf>
    <xf numFmtId="3" fontId="2" fillId="0" borderId="9" xfId="0" applyNumberFormat="1" applyFont="1" applyBorder="1"/>
    <xf numFmtId="3" fontId="2" fillId="0" borderId="6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3" fontId="3" fillId="0" borderId="2" xfId="2" applyNumberFormat="1" applyFont="1" applyBorder="1"/>
    <xf numFmtId="3" fontId="2" fillId="0" borderId="5" xfId="2" applyNumberFormat="1" applyFont="1" applyBorder="1"/>
    <xf numFmtId="3" fontId="2" fillId="0" borderId="4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Border="1"/>
    <xf numFmtId="3" fontId="3" fillId="0" borderId="5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2" fillId="0" borderId="13" xfId="0" applyNumberFormat="1" applyFont="1" applyBorder="1"/>
    <xf numFmtId="3" fontId="3" fillId="0" borderId="4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" fontId="2" fillId="0" borderId="8" xfId="0" applyNumberFormat="1" applyFont="1" applyBorder="1"/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3" fontId="2" fillId="0" borderId="12" xfId="2" applyNumberFormat="1" applyFont="1" applyBorder="1"/>
    <xf numFmtId="3" fontId="2" fillId="0" borderId="11" xfId="2" applyNumberFormat="1" applyFont="1" applyBorder="1"/>
    <xf numFmtId="3" fontId="2" fillId="0" borderId="7" xfId="2" applyNumberFormat="1" applyFont="1" applyBorder="1"/>
    <xf numFmtId="0" fontId="3" fillId="0" borderId="12" xfId="0" applyFont="1" applyBorder="1"/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12" xfId="0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3" fillId="0" borderId="0" xfId="0" applyNumberFormat="1" applyFont="1"/>
    <xf numFmtId="3" fontId="2" fillId="0" borderId="12" xfId="0" applyNumberFormat="1" applyFont="1" applyBorder="1"/>
    <xf numFmtId="3" fontId="2" fillId="0" borderId="10" xfId="0" applyNumberFormat="1" applyFont="1" applyBorder="1"/>
    <xf numFmtId="0" fontId="4" fillId="0" borderId="1" xfId="0" applyFont="1" applyFill="1" applyBorder="1"/>
    <xf numFmtId="0" fontId="3" fillId="0" borderId="0" xfId="0" applyFont="1" applyFill="1" applyBorder="1" applyAlignment="1">
      <alignment horizontal="left" vertical="top" wrapText="1"/>
    </xf>
    <xf numFmtId="3" fontId="3" fillId="0" borderId="4" xfId="0" applyNumberFormat="1" applyFont="1" applyFill="1" applyBorder="1"/>
    <xf numFmtId="3" fontId="3" fillId="0" borderId="1" xfId="0" applyNumberFormat="1" applyFont="1" applyFill="1" applyBorder="1"/>
    <xf numFmtId="3" fontId="3" fillId="0" borderId="15" xfId="0" applyNumberFormat="1" applyFont="1" applyFill="1" applyBorder="1"/>
    <xf numFmtId="3" fontId="2" fillId="0" borderId="4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2" fillId="0" borderId="3" xfId="0" applyFont="1" applyFill="1" applyBorder="1"/>
    <xf numFmtId="3" fontId="2" fillId="0" borderId="3" xfId="0" applyNumberFormat="1" applyFont="1" applyFill="1" applyBorder="1"/>
    <xf numFmtId="3" fontId="2" fillId="0" borderId="6" xfId="0" applyNumberFormat="1" applyFont="1" applyFill="1" applyBorder="1"/>
    <xf numFmtId="3" fontId="2" fillId="0" borderId="8" xfId="0" applyNumberFormat="1" applyFont="1" applyFill="1" applyBorder="1"/>
    <xf numFmtId="3" fontId="3" fillId="0" borderId="2" xfId="0" applyNumberFormat="1" applyFont="1" applyFill="1" applyBorder="1"/>
    <xf numFmtId="0" fontId="3" fillId="0" borderId="15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3" fontId="2" fillId="0" borderId="5" xfId="0" applyNumberFormat="1" applyFont="1" applyFill="1" applyBorder="1"/>
    <xf numFmtId="3" fontId="2" fillId="0" borderId="2" xfId="0" applyNumberFormat="1" applyFont="1" applyFill="1" applyBorder="1"/>
    <xf numFmtId="3" fontId="3" fillId="0" borderId="16" xfId="0" applyNumberFormat="1" applyFont="1" applyFill="1" applyBorder="1"/>
    <xf numFmtId="3" fontId="3" fillId="0" borderId="17" xfId="0" applyNumberFormat="1" applyFont="1" applyBorder="1"/>
    <xf numFmtId="3" fontId="2" fillId="0" borderId="17" xfId="0" applyNumberFormat="1" applyFont="1" applyFill="1" applyBorder="1"/>
    <xf numFmtId="3" fontId="2" fillId="0" borderId="17" xfId="0" applyNumberFormat="1" applyFont="1" applyBorder="1"/>
    <xf numFmtId="3" fontId="2" fillId="0" borderId="18" xfId="0" applyNumberFormat="1" applyFont="1" applyFill="1" applyBorder="1"/>
    <xf numFmtId="166" fontId="3" fillId="0" borderId="0" xfId="0" applyNumberFormat="1" applyFont="1"/>
    <xf numFmtId="0" fontId="0" fillId="0" borderId="5" xfId="0" applyBorder="1" applyAlignment="1"/>
    <xf numFmtId="0" fontId="2" fillId="0" borderId="6" xfId="0" applyFont="1" applyBorder="1" applyAlignment="1">
      <alignment horizontal="center" wrapText="1" readingOrder="1"/>
    </xf>
    <xf numFmtId="3" fontId="3" fillId="0" borderId="5" xfId="0" applyNumberFormat="1" applyFont="1" applyBorder="1" applyAlignment="1">
      <alignment horizontal="right"/>
    </xf>
    <xf numFmtId="0" fontId="0" fillId="0" borderId="5" xfId="0" applyBorder="1" applyAlignment="1">
      <alignment wrapText="1"/>
    </xf>
    <xf numFmtId="0" fontId="3" fillId="0" borderId="0" xfId="0" quotePrefix="1" applyFont="1"/>
    <xf numFmtId="0" fontId="6" fillId="0" borderId="0" xfId="0" applyFont="1"/>
    <xf numFmtId="0" fontId="0" fillId="0" borderId="0" xfId="0" applyBorder="1"/>
    <xf numFmtId="3" fontId="2" fillId="0" borderId="9" xfId="0" applyNumberFormat="1" applyFont="1" applyFill="1" applyBorder="1"/>
    <xf numFmtId="3" fontId="2" fillId="0" borderId="1" xfId="0" applyNumberFormat="1" applyFont="1" applyFill="1" applyBorder="1"/>
    <xf numFmtId="3" fontId="2" fillId="0" borderId="16" xfId="0" applyNumberFormat="1" applyFont="1" applyFill="1" applyBorder="1"/>
    <xf numFmtId="3" fontId="2" fillId="0" borderId="15" xfId="0" applyNumberFormat="1" applyFont="1" applyFill="1" applyBorder="1"/>
    <xf numFmtId="0" fontId="3" fillId="0" borderId="15" xfId="0" applyFont="1" applyBorder="1" applyAlignment="1">
      <alignment horizontal="left" vertical="top" wrapText="1"/>
    </xf>
    <xf numFmtId="0" fontId="4" fillId="0" borderId="2" xfId="0" applyFont="1" applyFill="1" applyBorder="1"/>
    <xf numFmtId="3" fontId="3" fillId="0" borderId="17" xfId="0" applyNumberFormat="1" applyFont="1" applyFill="1" applyBorder="1"/>
    <xf numFmtId="3" fontId="3" fillId="0" borderId="5" xfId="0" applyNumberFormat="1" applyFont="1" applyFill="1" applyBorder="1"/>
    <xf numFmtId="3" fontId="3" fillId="0" borderId="9" xfId="0" applyNumberFormat="1" applyFont="1" applyFill="1" applyBorder="1"/>
    <xf numFmtId="0" fontId="2" fillId="0" borderId="3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0" fillId="0" borderId="12" xfId="0" applyFont="1" applyBorder="1"/>
    <xf numFmtId="0" fontId="9" fillId="0" borderId="14" xfId="0" applyFont="1" applyBorder="1"/>
    <xf numFmtId="0" fontId="9" fillId="0" borderId="13" xfId="0" applyFont="1" applyBorder="1"/>
    <xf numFmtId="0" fontId="9" fillId="0" borderId="0" xfId="0" applyFont="1" applyBorder="1"/>
    <xf numFmtId="0" fontId="11" fillId="0" borderId="0" xfId="0" applyFont="1"/>
    <xf numFmtId="0" fontId="12" fillId="0" borderId="22" xfId="0" applyFont="1" applyBorder="1"/>
    <xf numFmtId="0" fontId="12" fillId="0" borderId="23" xfId="0" applyFont="1" applyBorder="1"/>
    <xf numFmtId="0" fontId="0" fillId="0" borderId="23" xfId="0" applyBorder="1"/>
    <xf numFmtId="14" fontId="0" fillId="0" borderId="23" xfId="0" applyNumberFormat="1" applyBorder="1" applyAlignment="1">
      <alignment horizontal="left"/>
    </xf>
    <xf numFmtId="0" fontId="0" fillId="0" borderId="24" xfId="0" applyBorder="1"/>
    <xf numFmtId="0" fontId="13" fillId="0" borderId="0" xfId="0" applyFont="1" applyBorder="1" applyAlignment="1">
      <alignment vertical="center"/>
    </xf>
    <xf numFmtId="0" fontId="12" fillId="0" borderId="25" xfId="0" applyFont="1" applyBorder="1"/>
    <xf numFmtId="0" fontId="12" fillId="0" borderId="0" xfId="0" applyFont="1" applyBorder="1"/>
    <xf numFmtId="0" fontId="0" fillId="0" borderId="26" xfId="0" applyBorder="1"/>
    <xf numFmtId="0" fontId="12" fillId="0" borderId="27" xfId="0" applyFont="1" applyBorder="1"/>
    <xf numFmtId="0" fontId="12" fillId="0" borderId="28" xfId="0" applyFont="1" applyBorder="1"/>
    <xf numFmtId="0" fontId="0" fillId="0" borderId="28" xfId="0" applyBorder="1"/>
    <xf numFmtId="0" fontId="0" fillId="0" borderId="29" xfId="0" applyBorder="1"/>
    <xf numFmtId="0" fontId="9" fillId="0" borderId="30" xfId="0" applyFont="1" applyBorder="1"/>
    <xf numFmtId="0" fontId="9" fillId="0" borderId="10" xfId="0" applyFont="1" applyBorder="1"/>
    <xf numFmtId="0" fontId="9" fillId="0" borderId="3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3" fillId="0" borderId="0" xfId="0" applyFont="1" applyBorder="1" applyAlignment="1"/>
    <xf numFmtId="0" fontId="8" fillId="0" borderId="0" xfId="0" applyFont="1" applyAlignment="1"/>
    <xf numFmtId="0" fontId="14" fillId="0" borderId="32" xfId="4" applyAlignment="1">
      <alignment vertical="top"/>
    </xf>
    <xf numFmtId="0" fontId="0" fillId="0" borderId="0" xfId="0" applyAlignment="1">
      <alignment vertical="top"/>
    </xf>
    <xf numFmtId="0" fontId="17" fillId="0" borderId="0" xfId="3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center"/>
    </xf>
    <xf numFmtId="0" fontId="11" fillId="0" borderId="0" xfId="0" applyFont="1" applyBorder="1"/>
    <xf numFmtId="0" fontId="8" fillId="0" borderId="33" xfId="0" applyFont="1" applyBorder="1" applyAlignment="1"/>
    <xf numFmtId="0" fontId="8" fillId="0" borderId="34" xfId="0" applyFont="1" applyBorder="1" applyAlignment="1"/>
    <xf numFmtId="0" fontId="8" fillId="0" borderId="35" xfId="0" applyFont="1" applyBorder="1" applyAlignment="1"/>
    <xf numFmtId="0" fontId="23" fillId="0" borderId="36" xfId="0" applyFont="1" applyBorder="1" applyAlignment="1"/>
    <xf numFmtId="0" fontId="8" fillId="0" borderId="36" xfId="0" applyFont="1" applyBorder="1" applyAlignment="1"/>
    <xf numFmtId="0" fontId="24" fillId="0" borderId="0" xfId="0" applyFont="1" applyAlignment="1"/>
    <xf numFmtId="0" fontId="9" fillId="0" borderId="18" xfId="0" applyFont="1" applyBorder="1"/>
    <xf numFmtId="0" fontId="9" fillId="0" borderId="6" xfId="0" applyFont="1" applyBorder="1" applyAlignment="1">
      <alignment horizontal="left"/>
    </xf>
    <xf numFmtId="0" fontId="0" fillId="0" borderId="20" xfId="0" applyBorder="1"/>
    <xf numFmtId="0" fontId="9" fillId="0" borderId="17" xfId="0" applyFont="1" applyBorder="1"/>
    <xf numFmtId="0" fontId="0" fillId="0" borderId="37" xfId="0" applyBorder="1"/>
    <xf numFmtId="0" fontId="9" fillId="0" borderId="38" xfId="0" applyFont="1" applyBorder="1"/>
    <xf numFmtId="0" fontId="13" fillId="0" borderId="12" xfId="0" applyFont="1" applyBorder="1" applyAlignment="1"/>
    <xf numFmtId="0" fontId="0" fillId="0" borderId="12" xfId="0" applyBorder="1"/>
    <xf numFmtId="0" fontId="9" fillId="0" borderId="11" xfId="0" applyFont="1" applyBorder="1" applyAlignment="1">
      <alignment horizontal="left"/>
    </xf>
    <xf numFmtId="0" fontId="9" fillId="0" borderId="12" xfId="0" applyFont="1" applyBorder="1"/>
    <xf numFmtId="0" fontId="9" fillId="0" borderId="39" xfId="0" applyFont="1" applyBorder="1"/>
    <xf numFmtId="0" fontId="9" fillId="0" borderId="21" xfId="0" applyFont="1" applyBorder="1"/>
    <xf numFmtId="0" fontId="9" fillId="0" borderId="4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25" fillId="0" borderId="0" xfId="0" applyFont="1"/>
    <xf numFmtId="0" fontId="18" fillId="3" borderId="4" xfId="5" applyFont="1" applyFill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26" fillId="0" borderId="42" xfId="0" applyFont="1" applyFill="1" applyBorder="1" applyAlignment="1">
      <alignment vertical="top" wrapText="1"/>
    </xf>
    <xf numFmtId="0" fontId="27" fillId="0" borderId="12" xfId="5" applyFont="1" applyFill="1" applyBorder="1" applyAlignment="1">
      <alignment horizontal="center" wrapText="1"/>
    </xf>
    <xf numFmtId="0" fontId="21" fillId="0" borderId="12" xfId="0" applyFont="1" applyBorder="1" applyAlignment="1">
      <alignment vertical="top"/>
    </xf>
    <xf numFmtId="0" fontId="19" fillId="0" borderId="43" xfId="0" applyFont="1" applyBorder="1" applyAlignment="1">
      <alignment vertical="top" wrapText="1"/>
    </xf>
    <xf numFmtId="0" fontId="27" fillId="0" borderId="21" xfId="5" applyFont="1" applyFill="1" applyBorder="1" applyAlignment="1">
      <alignment horizontal="center" wrapText="1"/>
    </xf>
    <xf numFmtId="0" fontId="21" fillId="4" borderId="21" xfId="0" applyFont="1" applyFill="1" applyBorder="1" applyAlignment="1">
      <alignment horizontal="center" vertical="top" wrapText="1"/>
    </xf>
    <xf numFmtId="0" fontId="21" fillId="0" borderId="21" xfId="0" applyFont="1" applyBorder="1" applyAlignment="1">
      <alignment vertical="top"/>
    </xf>
    <xf numFmtId="0" fontId="19" fillId="0" borderId="44" xfId="0" applyFont="1" applyBorder="1" applyAlignment="1">
      <alignment vertical="top" wrapText="1"/>
    </xf>
    <xf numFmtId="0" fontId="19" fillId="0" borderId="42" xfId="0" applyFont="1" applyFill="1" applyBorder="1" applyAlignment="1">
      <alignment vertical="top" wrapText="1"/>
    </xf>
    <xf numFmtId="0" fontId="21" fillId="0" borderId="6" xfId="0" applyFont="1" applyFill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 wrapText="1"/>
    </xf>
    <xf numFmtId="0" fontId="21" fillId="0" borderId="6" xfId="0" applyFont="1" applyBorder="1" applyAlignment="1">
      <alignment vertical="top" wrapText="1"/>
    </xf>
    <xf numFmtId="0" fontId="0" fillId="0" borderId="43" xfId="0" applyBorder="1" applyAlignment="1">
      <alignment vertical="top"/>
    </xf>
    <xf numFmtId="0" fontId="21" fillId="0" borderId="21" xfId="0" applyFont="1" applyFill="1" applyBorder="1" applyAlignment="1">
      <alignment horizontal="center" vertical="top" wrapText="1"/>
    </xf>
    <xf numFmtId="9" fontId="21" fillId="0" borderId="21" xfId="1" applyFont="1" applyBorder="1" applyAlignment="1">
      <alignment horizontal="center" vertical="top"/>
    </xf>
    <xf numFmtId="0" fontId="21" fillId="0" borderId="21" xfId="0" applyFont="1" applyBorder="1" applyAlignment="1">
      <alignment vertical="top" wrapText="1"/>
    </xf>
    <xf numFmtId="0" fontId="20" fillId="0" borderId="42" xfId="0" applyFont="1" applyFill="1" applyBorder="1" applyAlignment="1">
      <alignment vertical="top" wrapText="1"/>
    </xf>
    <xf numFmtId="0" fontId="21" fillId="0" borderId="46" xfId="0" applyFont="1" applyFill="1" applyBorder="1" applyAlignment="1">
      <alignment horizontal="center" vertical="top"/>
    </xf>
    <xf numFmtId="0" fontId="21" fillId="0" borderId="46" xfId="0" applyFont="1" applyBorder="1" applyAlignment="1">
      <alignment horizontal="center" vertical="top"/>
    </xf>
    <xf numFmtId="0" fontId="21" fillId="4" borderId="46" xfId="0" applyFont="1" applyFill="1" applyBorder="1" applyAlignment="1">
      <alignment horizontal="center" vertical="top"/>
    </xf>
    <xf numFmtId="0" fontId="21" fillId="0" borderId="46" xfId="0" applyFont="1" applyBorder="1" applyAlignment="1">
      <alignment vertical="top"/>
    </xf>
    <xf numFmtId="0" fontId="19" fillId="0" borderId="5" xfId="0" applyFont="1" applyBorder="1" applyAlignment="1">
      <alignment vertical="top" wrapText="1"/>
    </xf>
    <xf numFmtId="0" fontId="21" fillId="0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4" borderId="5" xfId="0" applyFont="1" applyFill="1" applyBorder="1" applyAlignment="1">
      <alignment horizontal="center" vertical="top"/>
    </xf>
    <xf numFmtId="0" fontId="21" fillId="0" borderId="5" xfId="0" applyFont="1" applyBorder="1" applyAlignment="1">
      <alignment vertical="top"/>
    </xf>
    <xf numFmtId="9" fontId="21" fillId="0" borderId="21" xfId="0" applyNumberFormat="1" applyFont="1" applyFill="1" applyBorder="1" applyAlignment="1">
      <alignment horizontal="center" vertical="top"/>
    </xf>
    <xf numFmtId="9" fontId="21" fillId="0" borderId="21" xfId="0" applyNumberFormat="1" applyFont="1" applyBorder="1" applyAlignment="1">
      <alignment horizontal="center" vertical="top"/>
    </xf>
    <xf numFmtId="9" fontId="21" fillId="4" borderId="21" xfId="0" applyNumberFormat="1" applyFont="1" applyFill="1" applyBorder="1" applyAlignment="1">
      <alignment horizontal="center" vertical="top"/>
    </xf>
    <xf numFmtId="0" fontId="22" fillId="0" borderId="21" xfId="0" applyFont="1" applyBorder="1" applyAlignment="1">
      <alignment vertical="top" wrapText="1"/>
    </xf>
    <xf numFmtId="0" fontId="20" fillId="0" borderId="44" xfId="0" applyFont="1" applyBorder="1" applyAlignment="1">
      <alignment vertical="top" wrapText="1"/>
    </xf>
    <xf numFmtId="0" fontId="21" fillId="0" borderId="46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1" fillId="0" borderId="11" xfId="0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40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horizontal="center" vertical="top"/>
    </xf>
    <xf numFmtId="0" fontId="21" fillId="0" borderId="21" xfId="0" applyFont="1" applyBorder="1" applyAlignment="1">
      <alignment horizontal="center" vertical="top"/>
    </xf>
    <xf numFmtId="0" fontId="21" fillId="4" borderId="21" xfId="0" applyFont="1" applyFill="1" applyBorder="1" applyAlignment="1">
      <alignment horizontal="center" vertical="top"/>
    </xf>
    <xf numFmtId="0" fontId="21" fillId="0" borderId="21" xfId="0" applyFont="1" applyBorder="1" applyAlignment="1">
      <alignment horizontal="center" vertical="top" wrapText="1"/>
    </xf>
    <xf numFmtId="0" fontId="20" fillId="0" borderId="42" xfId="0" applyFont="1" applyBorder="1" applyAlignment="1">
      <alignment vertical="top" wrapText="1"/>
    </xf>
    <xf numFmtId="0" fontId="21" fillId="0" borderId="6" xfId="0" applyFont="1" applyFill="1" applyBorder="1" applyAlignment="1">
      <alignment horizontal="center" vertical="top"/>
    </xf>
    <xf numFmtId="0" fontId="21" fillId="4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vertical="top"/>
    </xf>
    <xf numFmtId="0" fontId="21" fillId="0" borderId="11" xfId="0" applyFont="1" applyBorder="1" applyAlignment="1">
      <alignment vertical="top" wrapText="1"/>
    </xf>
    <xf numFmtId="0" fontId="21" fillId="0" borderId="40" xfId="0" applyFont="1" applyBorder="1" applyAlignment="1">
      <alignment vertical="top" wrapText="1"/>
    </xf>
    <xf numFmtId="0" fontId="20" fillId="0" borderId="44" xfId="0" applyFont="1" applyFill="1" applyBorder="1" applyAlignment="1">
      <alignment vertical="top" wrapText="1"/>
    </xf>
    <xf numFmtId="9" fontId="21" fillId="0" borderId="6" xfId="0" applyNumberFormat="1" applyFont="1" applyFill="1" applyBorder="1" applyAlignment="1">
      <alignment horizontal="center" vertical="top"/>
    </xf>
    <xf numFmtId="9" fontId="21" fillId="0" borderId="6" xfId="0" applyNumberFormat="1" applyFont="1" applyBorder="1" applyAlignment="1">
      <alignment horizontal="center" vertical="top"/>
    </xf>
    <xf numFmtId="9" fontId="21" fillId="4" borderId="6" xfId="0" applyNumberFormat="1" applyFont="1" applyFill="1" applyBorder="1" applyAlignment="1">
      <alignment horizontal="center" vertical="top"/>
    </xf>
    <xf numFmtId="0" fontId="0" fillId="0" borderId="44" xfId="0" applyBorder="1" applyAlignment="1">
      <alignment vertical="top"/>
    </xf>
    <xf numFmtId="9" fontId="21" fillId="4" borderId="44" xfId="0" applyNumberFormat="1" applyFont="1" applyFill="1" applyBorder="1" applyAlignment="1">
      <alignment horizontal="center" vertical="top"/>
    </xf>
    <xf numFmtId="0" fontId="20" fillId="0" borderId="5" xfId="0" applyFont="1" applyFill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22" fillId="0" borderId="43" xfId="0" applyFont="1" applyBorder="1" applyAlignment="1">
      <alignment vertical="top"/>
    </xf>
    <xf numFmtId="0" fontId="27" fillId="0" borderId="40" xfId="0" applyFont="1" applyBorder="1" applyAlignment="1">
      <alignment vertical="top" wrapText="1"/>
    </xf>
    <xf numFmtId="0" fontId="0" fillId="0" borderId="21" xfId="0" applyBorder="1" applyAlignment="1">
      <alignment vertical="top"/>
    </xf>
    <xf numFmtId="0" fontId="21" fillId="5" borderId="40" xfId="0" applyFont="1" applyFill="1" applyBorder="1" applyAlignment="1">
      <alignment vertical="top" wrapText="1"/>
    </xf>
    <xf numFmtId="0" fontId="27" fillId="5" borderId="45" xfId="0" applyFont="1" applyFill="1" applyBorder="1" applyAlignment="1">
      <alignment vertical="top" wrapText="1"/>
    </xf>
    <xf numFmtId="0" fontId="21" fillId="5" borderId="11" xfId="0" applyFont="1" applyFill="1" applyBorder="1" applyAlignment="1">
      <alignment vertical="top" wrapText="1"/>
    </xf>
    <xf numFmtId="0" fontId="21" fillId="5" borderId="15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0" fillId="0" borderId="12" xfId="0" applyBorder="1" applyAlignment="1">
      <alignment vertical="top"/>
    </xf>
    <xf numFmtId="9" fontId="21" fillId="4" borderId="12" xfId="0" applyNumberFormat="1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1" fillId="4" borderId="12" xfId="0" applyFont="1" applyFill="1" applyBorder="1" applyAlignment="1">
      <alignment horizontal="center" vertical="top"/>
    </xf>
    <xf numFmtId="0" fontId="14" fillId="0" borderId="32" xfId="4" applyAlignment="1">
      <alignment horizontal="left" vertical="top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vertical="center"/>
    </xf>
    <xf numFmtId="0" fontId="3" fillId="0" borderId="5" xfId="0" applyFont="1" applyBorder="1" applyAlignment="1">
      <alignment horizontal="left"/>
    </xf>
    <xf numFmtId="0" fontId="8" fillId="0" borderId="0" xfId="0" applyFont="1" applyAlignment="1"/>
    <xf numFmtId="0" fontId="0" fillId="0" borderId="12" xfId="0" applyBorder="1" applyAlignment="1">
      <alignment horizontal="left" vertical="top" wrapText="1"/>
    </xf>
    <xf numFmtId="0" fontId="30" fillId="0" borderId="12" xfId="0" applyFont="1" applyBorder="1"/>
    <xf numFmtId="0" fontId="1" fillId="0" borderId="5" xfId="0" applyFont="1" applyBorder="1" applyAlignment="1">
      <alignment vertical="top" wrapText="1"/>
    </xf>
    <xf numFmtId="14" fontId="1" fillId="0" borderId="5" xfId="0" applyNumberFormat="1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14" fontId="30" fillId="0" borderId="4" xfId="0" applyNumberFormat="1" applyFont="1" applyBorder="1" applyAlignment="1">
      <alignment horizontal="center" vertical="top" wrapText="1"/>
    </xf>
    <xf numFmtId="0" fontId="30" fillId="0" borderId="0" xfId="0" applyFont="1"/>
    <xf numFmtId="0" fontId="30" fillId="0" borderId="12" xfId="0" applyFont="1" applyBorder="1" applyAlignment="1">
      <alignment vertical="top"/>
    </xf>
    <xf numFmtId="0" fontId="30" fillId="0" borderId="4" xfId="0" applyFont="1" applyBorder="1" applyAlignment="1">
      <alignment vertical="top" wrapText="1"/>
    </xf>
    <xf numFmtId="0" fontId="30" fillId="0" borderId="0" xfId="0" applyFont="1" applyAlignment="1">
      <alignment vertical="top"/>
    </xf>
    <xf numFmtId="0" fontId="30" fillId="0" borderId="0" xfId="0" applyFont="1" applyBorder="1"/>
    <xf numFmtId="0" fontId="10" fillId="0" borderId="0" xfId="0" applyFont="1" applyBorder="1"/>
    <xf numFmtId="0" fontId="0" fillId="0" borderId="5" xfId="0" applyBorder="1" applyAlignment="1"/>
    <xf numFmtId="3" fontId="3" fillId="0" borderId="0" xfId="0" applyNumberFormat="1" applyFont="1" applyFill="1" applyBorder="1"/>
    <xf numFmtId="3" fontId="3" fillId="0" borderId="0" xfId="0" applyNumberFormat="1" applyFont="1" applyFill="1"/>
    <xf numFmtId="0" fontId="0" fillId="6" borderId="5" xfId="0" applyFill="1" applyBorder="1" applyAlignment="1"/>
    <xf numFmtId="0" fontId="0" fillId="6" borderId="5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9" fontId="1" fillId="0" borderId="5" xfId="0" applyNumberFormat="1" applyFont="1" applyBorder="1" applyAlignment="1">
      <alignment horizontal="center" wrapText="1"/>
    </xf>
    <xf numFmtId="9" fontId="1" fillId="0" borderId="9" xfId="0" applyNumberFormat="1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 wrapText="1"/>
    </xf>
    <xf numFmtId="0" fontId="1" fillId="0" borderId="9" xfId="0" applyFont="1" applyBorder="1"/>
    <xf numFmtId="0" fontId="1" fillId="0" borderId="2" xfId="0" applyFont="1" applyBorder="1"/>
    <xf numFmtId="3" fontId="1" fillId="0" borderId="5" xfId="2" applyNumberFormat="1" applyFont="1" applyBorder="1"/>
    <xf numFmtId="3" fontId="1" fillId="0" borderId="9" xfId="2" applyNumberFormat="1" applyFont="1" applyBorder="1"/>
    <xf numFmtId="0" fontId="1" fillId="0" borderId="6" xfId="0" applyFont="1" applyBorder="1"/>
    <xf numFmtId="0" fontId="1" fillId="0" borderId="5" xfId="0" applyFont="1" applyBorder="1" applyAlignment="1"/>
    <xf numFmtId="3" fontId="1" fillId="0" borderId="5" xfId="2" applyNumberFormat="1" applyFont="1" applyBorder="1" applyAlignment="1"/>
    <xf numFmtId="0" fontId="3" fillId="6" borderId="5" xfId="0" applyFont="1" applyFill="1" applyBorder="1" applyAlignment="1">
      <alignment wrapText="1"/>
    </xf>
    <xf numFmtId="3" fontId="1" fillId="6" borderId="5" xfId="2" applyNumberFormat="1" applyFont="1" applyFill="1" applyBorder="1"/>
    <xf numFmtId="3" fontId="1" fillId="6" borderId="5" xfId="2" applyNumberFormat="1" applyFont="1" applyFill="1" applyBorder="1" applyAlignment="1"/>
    <xf numFmtId="3" fontId="1" fillId="6" borderId="9" xfId="2" applyNumberFormat="1" applyFont="1" applyFill="1" applyBorder="1"/>
    <xf numFmtId="0" fontId="1" fillId="6" borderId="5" xfId="0" applyFont="1" applyFill="1" applyBorder="1"/>
    <xf numFmtId="0" fontId="1" fillId="6" borderId="2" xfId="0" applyFont="1" applyFill="1" applyBorder="1"/>
    <xf numFmtId="0" fontId="32" fillId="6" borderId="5" xfId="0" applyFont="1" applyFill="1" applyBorder="1" applyAlignment="1">
      <alignment wrapText="1"/>
    </xf>
    <xf numFmtId="0" fontId="32" fillId="6" borderId="5" xfId="0" applyFont="1" applyFill="1" applyBorder="1" applyAlignment="1"/>
    <xf numFmtId="0" fontId="33" fillId="0" borderId="5" xfId="0" applyFont="1" applyFill="1" applyBorder="1" applyAlignment="1">
      <alignment wrapText="1"/>
    </xf>
    <xf numFmtId="0" fontId="33" fillId="0" borderId="5" xfId="0" applyFont="1" applyBorder="1" applyAlignment="1">
      <alignment wrapText="1"/>
    </xf>
    <xf numFmtId="164" fontId="1" fillId="0" borderId="6" xfId="0" applyNumberFormat="1" applyFont="1" applyBorder="1"/>
    <xf numFmtId="0" fontId="1" fillId="0" borderId="0" xfId="0" applyFont="1" applyBorder="1" applyAlignment="1">
      <alignment wrapText="1"/>
    </xf>
    <xf numFmtId="0" fontId="32" fillId="6" borderId="9" xfId="0" applyFont="1" applyFill="1" applyBorder="1"/>
    <xf numFmtId="0" fontId="33" fillId="0" borderId="9" xfId="0" applyFont="1" applyBorder="1"/>
    <xf numFmtId="0" fontId="34" fillId="6" borderId="9" xfId="0" applyFont="1" applyFill="1" applyBorder="1"/>
    <xf numFmtId="0" fontId="32" fillId="6" borderId="5" xfId="0" applyFont="1" applyFill="1" applyBorder="1"/>
    <xf numFmtId="0" fontId="1" fillId="0" borderId="5" xfId="0" applyFont="1" applyFill="1" applyBorder="1"/>
    <xf numFmtId="0" fontId="3" fillId="6" borderId="5" xfId="0" applyFont="1" applyFill="1" applyBorder="1"/>
    <xf numFmtId="3" fontId="1" fillId="0" borderId="9" xfId="2" applyNumberFormat="1" applyFont="1" applyBorder="1" applyAlignment="1"/>
    <xf numFmtId="164" fontId="1" fillId="0" borderId="5" xfId="0" applyNumberFormat="1" applyFont="1" applyBorder="1"/>
    <xf numFmtId="0" fontId="31" fillId="6" borderId="5" xfId="0" applyFont="1" applyFill="1" applyBorder="1"/>
    <xf numFmtId="164" fontId="1" fillId="0" borderId="5" xfId="2" applyNumberFormat="1" applyFont="1" applyBorder="1"/>
    <xf numFmtId="164" fontId="1" fillId="0" borderId="5" xfId="2" applyNumberFormat="1" applyFont="1" applyBorder="1" applyAlignment="1"/>
    <xf numFmtId="0" fontId="1" fillId="0" borderId="8" xfId="0" applyFont="1" applyBorder="1"/>
    <xf numFmtId="0" fontId="30" fillId="0" borderId="12" xfId="0" applyFont="1" applyBorder="1" applyAlignment="1">
      <alignment vertical="top" wrapText="1"/>
    </xf>
    <xf numFmtId="14" fontId="30" fillId="0" borderId="12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2" fillId="0" borderId="1" xfId="0" applyNumberFormat="1" applyFon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2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7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7" xfId="0" applyFont="1" applyBorder="1" applyAlignment="1">
      <alignment horizontal="left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2" fillId="0" borderId="4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8" fillId="3" borderId="4" xfId="5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30" fillId="0" borderId="0" xfId="0" applyFont="1" applyBorder="1" applyAlignment="1"/>
    <xf numFmtId="0" fontId="1" fillId="0" borderId="0" xfId="0" applyFont="1" applyBorder="1" applyAlignment="1"/>
    <xf numFmtId="0" fontId="30" fillId="0" borderId="12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0" fillId="0" borderId="7" xfId="0" applyFont="1" applyBorder="1" applyAlignment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6">
    <cellStyle name="Dekorfärg1" xfId="5" builtinId="29"/>
    <cellStyle name="Normal" xfId="0" builtinId="0"/>
    <cellStyle name="Procent" xfId="1" builtinId="5"/>
    <cellStyle name="Rubrik 1" xfId="4" builtinId="16"/>
    <cellStyle name="Text" xfId="3"/>
    <cellStyle name="Tusenta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0" y="9239250"/>
          <a:ext cx="4972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denna ruta skall uppdrag ges per verksamhetsområde. Uppdragsbeskrivningen skall vara politiskt behandlade och ange nämnden uppdrag och åtaganden i form av målformulering. Möjlighet skall finnas att i den löpande uppföljningen samt i årsredovisningen kunna göra en avstämning mot verksamhetens resultat. Därför ska målsättningar vara konkreta och mätbara.</a:t>
          </a:r>
        </a:p>
        <a:p>
          <a:pPr algn="l" rtl="0">
            <a:defRPr sz="1000"/>
          </a:pPr>
          <a:endParaRPr lang="sv-S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525" y="9239250"/>
          <a:ext cx="4962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Verksamhetsplanen- åtaganden, uppdrag i förhållande till resursförbrukning - samt strategiska styrtal skall följas upp per tertial. Nämnden har rätt att inom tilldelad ram omfördela resurser mellan verksamhetsområden. Större avvikelser från verksamhetsplanen skall avrapporteras till kommunstyrelsen tillsammans med åtgärdsplan.</a:t>
          </a:r>
        </a:p>
        <a:p>
          <a:pPr algn="l" rtl="0">
            <a:defRPr sz="1000"/>
          </a:pPr>
          <a:r>
            <a:rPr lang="sv-S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Villkor för att uppdrag, åtaganden skall kunna uppfyllas är för nämnden att: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workbookViewId="0">
      <selection activeCell="C18" sqref="C18:C22"/>
    </sheetView>
  </sheetViews>
  <sheetFormatPr defaultRowHeight="12.75" x14ac:dyDescent="0.2"/>
  <cols>
    <col min="1" max="1" width="28.7109375" style="17" customWidth="1"/>
    <col min="2" max="2" width="11.85546875" style="17" customWidth="1"/>
    <col min="3" max="3" width="12" style="17" customWidth="1"/>
    <col min="4" max="4" width="11.85546875" style="17" customWidth="1"/>
    <col min="5" max="5" width="11.42578125" style="17" customWidth="1"/>
    <col min="6" max="6" width="10.5703125" style="17" customWidth="1"/>
    <col min="7" max="7" width="11" style="17" customWidth="1"/>
    <col min="8" max="16384" width="9.140625" style="17"/>
  </cols>
  <sheetData>
    <row r="1" spans="1:10" x14ac:dyDescent="0.2">
      <c r="A1" s="19" t="s">
        <v>0</v>
      </c>
      <c r="E1" s="19"/>
    </row>
    <row r="2" spans="1:10" x14ac:dyDescent="0.2">
      <c r="A2" s="19" t="s">
        <v>166</v>
      </c>
      <c r="E2" s="19"/>
    </row>
    <row r="3" spans="1:10" x14ac:dyDescent="0.2">
      <c r="A3" s="19" t="s">
        <v>145</v>
      </c>
      <c r="E3" s="19"/>
    </row>
    <row r="4" spans="1:10" x14ac:dyDescent="0.2">
      <c r="A4" s="19"/>
      <c r="E4" s="19"/>
    </row>
    <row r="5" spans="1:10" ht="15.75" x14ac:dyDescent="0.25">
      <c r="A5" s="3" t="s">
        <v>25</v>
      </c>
      <c r="B5" s="232" t="s">
        <v>179</v>
      </c>
    </row>
    <row r="6" spans="1:10" ht="15.75" x14ac:dyDescent="0.2">
      <c r="A6" s="3" t="s">
        <v>26</v>
      </c>
      <c r="B6" s="233" t="s">
        <v>163</v>
      </c>
    </row>
    <row r="8" spans="1:10" x14ac:dyDescent="0.2">
      <c r="A8" s="304" t="s">
        <v>27</v>
      </c>
      <c r="B8" s="305"/>
      <c r="C8" s="305"/>
      <c r="D8" s="305"/>
      <c r="E8" s="306"/>
    </row>
    <row r="9" spans="1:10" x14ac:dyDescent="0.2">
      <c r="A9" s="307"/>
      <c r="B9" s="308"/>
      <c r="C9" s="308"/>
      <c r="D9" s="308"/>
      <c r="E9" s="309"/>
      <c r="G9"/>
      <c r="H9"/>
      <c r="I9"/>
      <c r="J9"/>
    </row>
    <row r="10" spans="1:10" ht="12.75" customHeight="1" x14ac:dyDescent="0.2">
      <c r="A10" s="310" t="s">
        <v>36</v>
      </c>
      <c r="B10" s="301" t="s">
        <v>132</v>
      </c>
      <c r="C10" s="301" t="s">
        <v>146</v>
      </c>
      <c r="D10" s="301" t="s">
        <v>147</v>
      </c>
      <c r="E10" s="301" t="s">
        <v>180</v>
      </c>
      <c r="G10"/>
      <c r="H10"/>
      <c r="I10"/>
      <c r="J10"/>
    </row>
    <row r="11" spans="1:10" x14ac:dyDescent="0.2">
      <c r="A11" s="311"/>
      <c r="B11" s="302"/>
      <c r="C11" s="302">
        <v>2005</v>
      </c>
      <c r="D11" s="302">
        <v>2006</v>
      </c>
      <c r="E11" s="302">
        <v>2006</v>
      </c>
      <c r="G11"/>
      <c r="H11"/>
      <c r="I11"/>
      <c r="J11"/>
    </row>
    <row r="12" spans="1:10" ht="17.25" customHeight="1" x14ac:dyDescent="0.2">
      <c r="A12" s="312"/>
      <c r="B12" s="303"/>
      <c r="C12" s="303" t="s">
        <v>45</v>
      </c>
      <c r="D12" s="303" t="s">
        <v>45</v>
      </c>
      <c r="E12" s="303" t="s">
        <v>45</v>
      </c>
      <c r="G12"/>
      <c r="H12"/>
      <c r="I12"/>
      <c r="J12"/>
    </row>
    <row r="13" spans="1:10" ht="17.25" customHeight="1" x14ac:dyDescent="0.2">
      <c r="A13" s="2" t="s">
        <v>29</v>
      </c>
      <c r="B13" s="39">
        <v>5800</v>
      </c>
      <c r="C13" s="40">
        <v>6200</v>
      </c>
      <c r="D13" s="39">
        <v>6200</v>
      </c>
      <c r="E13" s="39">
        <v>6200</v>
      </c>
      <c r="G13"/>
      <c r="H13"/>
      <c r="I13"/>
      <c r="J13"/>
    </row>
    <row r="14" spans="1:10" ht="12.75" customHeight="1" x14ac:dyDescent="0.2">
      <c r="A14" s="6" t="s">
        <v>10</v>
      </c>
      <c r="B14" s="27">
        <v>5800</v>
      </c>
      <c r="C14" s="41">
        <v>6200</v>
      </c>
      <c r="D14" s="27">
        <v>6200</v>
      </c>
      <c r="E14" s="27">
        <v>6200</v>
      </c>
      <c r="G14"/>
      <c r="H14"/>
      <c r="I14"/>
      <c r="J14"/>
    </row>
    <row r="15" spans="1:10" ht="12.75" customHeight="1" x14ac:dyDescent="0.2">
      <c r="A15" s="6" t="s">
        <v>11</v>
      </c>
      <c r="B15" s="27">
        <v>0</v>
      </c>
      <c r="C15" s="41">
        <v>0</v>
      </c>
      <c r="D15" s="27">
        <v>0</v>
      </c>
      <c r="E15" s="27">
        <v>0</v>
      </c>
      <c r="G15"/>
      <c r="H15"/>
      <c r="I15"/>
      <c r="J15"/>
    </row>
    <row r="16" spans="1:10" ht="17.25" customHeight="1" x14ac:dyDescent="0.2">
      <c r="A16" s="6"/>
      <c r="B16" s="42"/>
      <c r="C16" s="43"/>
      <c r="D16" s="42"/>
      <c r="E16" s="42"/>
    </row>
    <row r="17" spans="1:11" x14ac:dyDescent="0.2">
      <c r="A17" s="2" t="s">
        <v>28</v>
      </c>
      <c r="B17" s="29">
        <v>-114600</v>
      </c>
      <c r="C17" s="40">
        <v>-116800</v>
      </c>
      <c r="D17" s="29">
        <v>-116800</v>
      </c>
      <c r="E17" s="29">
        <v>-116800</v>
      </c>
    </row>
    <row r="18" spans="1:11" x14ac:dyDescent="0.2">
      <c r="A18" s="6" t="s">
        <v>5</v>
      </c>
      <c r="B18" s="27">
        <v>-17137</v>
      </c>
      <c r="C18" s="249">
        <v>-18609</v>
      </c>
      <c r="D18" s="100">
        <v>-18609</v>
      </c>
      <c r="E18" s="100">
        <v>-18609</v>
      </c>
      <c r="F18" s="17" t="s">
        <v>165</v>
      </c>
    </row>
    <row r="19" spans="1:11" x14ac:dyDescent="0.2">
      <c r="A19" s="6" t="s">
        <v>6</v>
      </c>
      <c r="B19" s="27">
        <v>-3524</v>
      </c>
      <c r="C19" s="249">
        <v>-3532</v>
      </c>
      <c r="D19" s="100">
        <v>-3532</v>
      </c>
      <c r="E19" s="100">
        <v>-3532</v>
      </c>
      <c r="F19" s="17" t="s">
        <v>165</v>
      </c>
    </row>
    <row r="20" spans="1:11" x14ac:dyDescent="0.2">
      <c r="A20" s="6" t="s">
        <v>7</v>
      </c>
      <c r="B20" s="27">
        <v>-39849</v>
      </c>
      <c r="C20" s="249">
        <v>-41450</v>
      </c>
      <c r="D20" s="100">
        <v>-41450</v>
      </c>
      <c r="E20" s="100">
        <v>-41450</v>
      </c>
      <c r="F20" s="17" t="s">
        <v>165</v>
      </c>
    </row>
    <row r="21" spans="1:11" x14ac:dyDescent="0.2">
      <c r="A21" s="6" t="s">
        <v>37</v>
      </c>
      <c r="B21" s="27">
        <v>-25197</v>
      </c>
      <c r="C21" s="249">
        <v>-25700</v>
      </c>
      <c r="D21" s="100">
        <v>-25700</v>
      </c>
      <c r="E21" s="100">
        <v>-25700</v>
      </c>
      <c r="F21" s="17" t="s">
        <v>165</v>
      </c>
    </row>
    <row r="22" spans="1:11" x14ac:dyDescent="0.2">
      <c r="A22" s="6" t="s">
        <v>8</v>
      </c>
      <c r="B22" s="27">
        <v>-28893</v>
      </c>
      <c r="C22" s="249">
        <v>-27509</v>
      </c>
      <c r="D22" s="100">
        <v>-27509</v>
      </c>
      <c r="E22" s="100">
        <v>-27509</v>
      </c>
      <c r="F22" s="17" t="s">
        <v>165</v>
      </c>
    </row>
    <row r="23" spans="1:11" x14ac:dyDescent="0.2">
      <c r="A23" s="6"/>
      <c r="B23" s="27"/>
      <c r="C23" s="41"/>
      <c r="D23" s="27"/>
      <c r="E23" s="27"/>
    </row>
    <row r="24" spans="1:11" x14ac:dyDescent="0.2">
      <c r="A24" s="9" t="s">
        <v>30</v>
      </c>
      <c r="B24" s="32">
        <f>B17+B13</f>
        <v>-108800</v>
      </c>
      <c r="C24" s="44">
        <f>C17+C13</f>
        <v>-110600</v>
      </c>
      <c r="D24" s="32">
        <f>D17+D13</f>
        <v>-110600</v>
      </c>
      <c r="E24" s="32">
        <f>E17+E13</f>
        <v>-110600</v>
      </c>
      <c r="F24" s="17" t="s">
        <v>165</v>
      </c>
    </row>
    <row r="25" spans="1:11" x14ac:dyDescent="0.2">
      <c r="A25" s="11"/>
      <c r="B25" s="45"/>
      <c r="C25" s="46"/>
      <c r="D25" s="45"/>
      <c r="E25" s="47"/>
    </row>
    <row r="26" spans="1:11" x14ac:dyDescent="0.2">
      <c r="A26" s="9" t="s">
        <v>31</v>
      </c>
      <c r="B26" s="32">
        <v>-102000</v>
      </c>
      <c r="C26" s="44">
        <v>-104000</v>
      </c>
      <c r="D26" s="32">
        <v>-104000</v>
      </c>
      <c r="E26" s="48">
        <v>-104000</v>
      </c>
    </row>
    <row r="27" spans="1:11" x14ac:dyDescent="0.2">
      <c r="A27" s="5"/>
      <c r="B27" s="3"/>
      <c r="C27" s="5"/>
      <c r="D27" s="5"/>
      <c r="E27" s="5"/>
    </row>
    <row r="28" spans="1:11" x14ac:dyDescent="0.2">
      <c r="A28" s="310" t="s">
        <v>32</v>
      </c>
      <c r="B28" s="313" t="s">
        <v>146</v>
      </c>
      <c r="C28" s="314"/>
      <c r="D28" s="314"/>
      <c r="E28" s="315"/>
      <c r="F28" s="3"/>
    </row>
    <row r="29" spans="1:11" x14ac:dyDescent="0.2">
      <c r="A29" s="311"/>
      <c r="B29" s="316" t="s">
        <v>52</v>
      </c>
      <c r="C29" s="316" t="s">
        <v>53</v>
      </c>
      <c r="D29" s="316" t="s">
        <v>17</v>
      </c>
      <c r="E29" s="317" t="s">
        <v>49</v>
      </c>
      <c r="F29" s="3"/>
    </row>
    <row r="30" spans="1:11" x14ac:dyDescent="0.2">
      <c r="A30" s="312"/>
      <c r="B30" s="312"/>
      <c r="C30" s="312"/>
      <c r="D30" s="312"/>
      <c r="E30" s="318" t="s">
        <v>33</v>
      </c>
      <c r="F30" s="3" t="s">
        <v>165</v>
      </c>
    </row>
    <row r="31" spans="1:11" x14ac:dyDescent="0.2">
      <c r="A31" s="6" t="s">
        <v>35</v>
      </c>
      <c r="B31" s="27">
        <v>-950</v>
      </c>
      <c r="C31" s="41">
        <f>'Intäkt(A2)'!D7</f>
        <v>0</v>
      </c>
      <c r="D31" s="27">
        <f>B31+C31</f>
        <v>-950</v>
      </c>
      <c r="E31" s="14">
        <f>+D31/$D$36</f>
        <v>8.5895117540687165E-3</v>
      </c>
      <c r="F31" s="3" t="s">
        <v>165</v>
      </c>
      <c r="G31" s="17" t="s">
        <v>165</v>
      </c>
      <c r="I31" s="3"/>
    </row>
    <row r="32" spans="1:11" x14ac:dyDescent="0.2">
      <c r="A32" s="7" t="s">
        <v>171</v>
      </c>
      <c r="B32" s="100">
        <v>-83420</v>
      </c>
      <c r="C32" s="41">
        <v>3923</v>
      </c>
      <c r="D32" s="27">
        <f t="shared" ref="D32:D34" si="0">B32+C32</f>
        <v>-79497</v>
      </c>
      <c r="E32" s="14">
        <f>+D32/$D$36</f>
        <v>0.71877938517179019</v>
      </c>
      <c r="F32" s="3" t="s">
        <v>165</v>
      </c>
      <c r="G32" s="17" t="s">
        <v>165</v>
      </c>
      <c r="K32" s="17" t="s">
        <v>165</v>
      </c>
    </row>
    <row r="33" spans="1:7" x14ac:dyDescent="0.2">
      <c r="A33" s="7" t="s">
        <v>168</v>
      </c>
      <c r="B33" s="27">
        <v>-10200</v>
      </c>
      <c r="C33" s="41">
        <v>2277</v>
      </c>
      <c r="D33" s="27">
        <f t="shared" si="0"/>
        <v>-7923</v>
      </c>
      <c r="E33" s="14">
        <f>+D33/$D$36</f>
        <v>7.1636528028933097E-2</v>
      </c>
      <c r="F33" s="3" t="s">
        <v>165</v>
      </c>
      <c r="G33" s="17" t="s">
        <v>165</v>
      </c>
    </row>
    <row r="34" spans="1:7" x14ac:dyDescent="0.2">
      <c r="A34" s="7" t="s">
        <v>169</v>
      </c>
      <c r="B34" s="100">
        <v>-22230</v>
      </c>
      <c r="C34" s="41">
        <v>0</v>
      </c>
      <c r="D34" s="27">
        <f t="shared" si="0"/>
        <v>-22230</v>
      </c>
      <c r="E34" s="14">
        <f>+D34/$D$36</f>
        <v>0.20099457504520796</v>
      </c>
      <c r="F34" s="3" t="s">
        <v>165</v>
      </c>
      <c r="G34" s="17" t="s">
        <v>165</v>
      </c>
    </row>
    <row r="35" spans="1:7" x14ac:dyDescent="0.2">
      <c r="A35" s="2"/>
      <c r="B35" s="27"/>
      <c r="C35" s="41"/>
      <c r="D35" s="27"/>
      <c r="E35" s="15"/>
      <c r="F35" s="3"/>
    </row>
    <row r="36" spans="1:7" x14ac:dyDescent="0.2">
      <c r="A36" s="9" t="s">
        <v>34</v>
      </c>
      <c r="B36" s="32">
        <f>SUM(B31:B34)</f>
        <v>-116800</v>
      </c>
      <c r="C36" s="32">
        <f>SUM(C31:C34)</f>
        <v>6200</v>
      </c>
      <c r="D36" s="32">
        <f>SUM(D31:D34)</f>
        <v>-110600</v>
      </c>
      <c r="E36" s="16">
        <f>SUM(E31:E34)</f>
        <v>1</v>
      </c>
      <c r="F36" s="17" t="s">
        <v>165</v>
      </c>
    </row>
    <row r="37" spans="1:7" x14ac:dyDescent="0.2">
      <c r="B37" s="17" t="s">
        <v>165</v>
      </c>
      <c r="C37" s="17" t="s">
        <v>165</v>
      </c>
      <c r="D37" s="17" t="s">
        <v>165</v>
      </c>
    </row>
    <row r="38" spans="1:7" x14ac:dyDescent="0.2">
      <c r="B38" s="17" t="s">
        <v>165</v>
      </c>
      <c r="C38" s="25" t="s">
        <v>165</v>
      </c>
      <c r="D38" s="250" t="s">
        <v>165</v>
      </c>
    </row>
    <row r="39" spans="1:7" x14ac:dyDescent="0.2">
      <c r="B39" s="17" t="s">
        <v>165</v>
      </c>
      <c r="C39" s="17" t="s">
        <v>165</v>
      </c>
      <c r="E39" s="17" t="s">
        <v>165</v>
      </c>
    </row>
    <row r="40" spans="1:7" x14ac:dyDescent="0.2">
      <c r="B40" s="17" t="s">
        <v>165</v>
      </c>
      <c r="C40" s="17" t="s">
        <v>165</v>
      </c>
      <c r="E40" s="17" t="s">
        <v>165</v>
      </c>
    </row>
    <row r="41" spans="1:7" x14ac:dyDescent="0.2">
      <c r="B41" s="17" t="s">
        <v>165</v>
      </c>
      <c r="D41" s="17" t="s">
        <v>165</v>
      </c>
      <c r="E41" s="17" t="s">
        <v>165</v>
      </c>
    </row>
    <row r="42" spans="1:7" x14ac:dyDescent="0.2">
      <c r="B42" s="17" t="s">
        <v>165</v>
      </c>
      <c r="D42" s="17" t="s">
        <v>165</v>
      </c>
      <c r="E42" s="17" t="s">
        <v>165</v>
      </c>
      <c r="G42" s="17" t="s">
        <v>165</v>
      </c>
    </row>
    <row r="43" spans="1:7" x14ac:dyDescent="0.2">
      <c r="B43" s="56" t="s">
        <v>165</v>
      </c>
      <c r="D43" s="17" t="s">
        <v>165</v>
      </c>
      <c r="E43" s="17" t="s">
        <v>165</v>
      </c>
    </row>
    <row r="44" spans="1:7" x14ac:dyDescent="0.2">
      <c r="B44" s="17" t="s">
        <v>165</v>
      </c>
      <c r="D44" s="17" t="s">
        <v>165</v>
      </c>
    </row>
  </sheetData>
  <customSheetViews>
    <customSheetView guid="{7FF24C95-970C-498D-A166-E67FC852DB49}">
      <selection activeCell="B29" sqref="B29:B30"/>
      <pageMargins left="0.78740157480314965" right="0.78740157480314965" top="0.78740157480314965" bottom="0.78740157480314965" header="0.39370078740157483" footer="0.39370078740157483"/>
      <pageSetup paperSize="9" orientation="portrait" r:id="rId1"/>
      <headerFooter alignWithMargins="0">
        <oddFooter>&amp;A</oddFooter>
      </headerFooter>
    </customSheetView>
  </customSheetViews>
  <mergeCells count="12">
    <mergeCell ref="D10:D12"/>
    <mergeCell ref="E10:E12"/>
    <mergeCell ref="A8:E9"/>
    <mergeCell ref="A28:A30"/>
    <mergeCell ref="B28:E28"/>
    <mergeCell ref="B29:B30"/>
    <mergeCell ref="C29:C30"/>
    <mergeCell ref="D29:D30"/>
    <mergeCell ref="E29:E30"/>
    <mergeCell ref="A10:A12"/>
    <mergeCell ref="B10:B12"/>
    <mergeCell ref="C10:C12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r:id="rId2"/>
  <headerFooter alignWithMargins="0">
    <oddFooter>&amp;A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K30"/>
  <sheetViews>
    <sheetView tabSelected="1" zoomScaleNormal="100" workbookViewId="0">
      <selection activeCell="H2" sqref="H2"/>
    </sheetView>
  </sheetViews>
  <sheetFormatPr defaultRowHeight="21" x14ac:dyDescent="0.35"/>
  <cols>
    <col min="1" max="1" width="2.28515625" customWidth="1"/>
    <col min="2" max="2" width="8.5703125" customWidth="1"/>
    <col min="3" max="3" width="79.85546875" style="127" customWidth="1"/>
    <col min="4" max="4" width="20" customWidth="1"/>
    <col min="5" max="5" width="18.28515625" bestFit="1" customWidth="1"/>
    <col min="6" max="6" width="28.7109375" bestFit="1" customWidth="1"/>
    <col min="7" max="7" width="15.7109375" customWidth="1"/>
    <col min="8" max="8" width="4.42578125" customWidth="1"/>
    <col min="9" max="9" width="3.7109375" customWidth="1"/>
    <col min="10" max="10" width="19.7109375" customWidth="1"/>
  </cols>
  <sheetData>
    <row r="2" spans="2:11" x14ac:dyDescent="0.35">
      <c r="G2" s="229">
        <v>43689</v>
      </c>
    </row>
    <row r="3" spans="2:11" ht="28.5" x14ac:dyDescent="0.45">
      <c r="B3" s="109" t="s">
        <v>162</v>
      </c>
      <c r="C3" s="134"/>
      <c r="G3" s="228" t="s">
        <v>144</v>
      </c>
      <c r="J3" s="109"/>
    </row>
    <row r="4" spans="2:11" ht="13.5" thickBot="1" x14ac:dyDescent="0.25">
      <c r="C4" s="92"/>
    </row>
    <row r="5" spans="2:11" ht="23.25" x14ac:dyDescent="0.35">
      <c r="B5" s="110" t="s">
        <v>176</v>
      </c>
      <c r="C5" s="111"/>
      <c r="D5" s="112"/>
      <c r="E5" s="111" t="s">
        <v>78</v>
      </c>
      <c r="F5" s="113"/>
      <c r="G5" s="114"/>
      <c r="J5" s="115"/>
    </row>
    <row r="6" spans="2:11" ht="23.25" x14ac:dyDescent="0.35">
      <c r="B6" s="116" t="s">
        <v>164</v>
      </c>
      <c r="C6" s="117"/>
      <c r="D6" s="92"/>
      <c r="E6" s="92"/>
      <c r="F6" s="92"/>
      <c r="G6" s="118"/>
      <c r="J6" s="103"/>
      <c r="K6" s="103"/>
    </row>
    <row r="7" spans="2:11" ht="24" thickBot="1" x14ac:dyDescent="0.4">
      <c r="B7" s="119" t="s">
        <v>217</v>
      </c>
      <c r="C7" s="120"/>
      <c r="D7" s="121"/>
      <c r="E7" s="121"/>
      <c r="F7" s="121"/>
      <c r="G7" s="122"/>
      <c r="J7" s="103"/>
      <c r="K7" s="103"/>
    </row>
    <row r="8" spans="2:11" ht="16.5" thickBot="1" x14ac:dyDescent="0.3">
      <c r="C8" s="92"/>
      <c r="J8" s="103"/>
      <c r="K8" s="103"/>
    </row>
    <row r="9" spans="2:11" s="128" customFormat="1" ht="27" thickBot="1" x14ac:dyDescent="0.45">
      <c r="B9" s="135" t="s">
        <v>101</v>
      </c>
      <c r="C9" s="136" t="s">
        <v>79</v>
      </c>
      <c r="D9" s="137" t="s">
        <v>80</v>
      </c>
      <c r="E9" s="138" t="s">
        <v>102</v>
      </c>
      <c r="F9" s="137" t="s">
        <v>103</v>
      </c>
      <c r="G9" s="139" t="s">
        <v>104</v>
      </c>
      <c r="J9" s="140"/>
      <c r="K9" s="140"/>
    </row>
    <row r="10" spans="2:11" ht="15.75" x14ac:dyDescent="0.25">
      <c r="B10" s="141" t="s">
        <v>81</v>
      </c>
      <c r="C10" s="107" t="s">
        <v>84</v>
      </c>
      <c r="D10" s="142" t="s">
        <v>85</v>
      </c>
      <c r="E10" s="142" t="s">
        <v>105</v>
      </c>
      <c r="F10" s="142" t="s">
        <v>86</v>
      </c>
      <c r="G10" s="143"/>
      <c r="J10" s="103"/>
      <c r="K10" s="103"/>
    </row>
    <row r="11" spans="2:11" ht="15.75" x14ac:dyDescent="0.25">
      <c r="B11" s="144" t="s">
        <v>82</v>
      </c>
      <c r="C11" s="108" t="s">
        <v>87</v>
      </c>
      <c r="D11" s="126" t="s">
        <v>85</v>
      </c>
      <c r="E11" s="142" t="s">
        <v>105</v>
      </c>
      <c r="F11" s="126" t="s">
        <v>86</v>
      </c>
      <c r="G11" s="145"/>
    </row>
    <row r="12" spans="2:11" ht="15.75" x14ac:dyDescent="0.25">
      <c r="B12" s="146" t="s">
        <v>83</v>
      </c>
      <c r="C12" s="124" t="s">
        <v>88</v>
      </c>
      <c r="D12" s="126" t="s">
        <v>85</v>
      </c>
      <c r="E12" s="142" t="s">
        <v>105</v>
      </c>
      <c r="F12" s="126" t="s">
        <v>86</v>
      </c>
      <c r="G12" s="145"/>
    </row>
    <row r="13" spans="2:11" ht="15.75" x14ac:dyDescent="0.25">
      <c r="B13" s="144" t="s">
        <v>89</v>
      </c>
      <c r="C13" s="108" t="s">
        <v>90</v>
      </c>
      <c r="D13" s="126" t="s">
        <v>85</v>
      </c>
      <c r="E13" s="142" t="s">
        <v>105</v>
      </c>
      <c r="F13" s="126" t="s">
        <v>86</v>
      </c>
      <c r="G13" s="145"/>
    </row>
    <row r="14" spans="2:11" ht="15.75" x14ac:dyDescent="0.25">
      <c r="B14" s="146" t="s">
        <v>91</v>
      </c>
      <c r="C14" s="106" t="s">
        <v>92</v>
      </c>
      <c r="D14" s="126" t="s">
        <v>93</v>
      </c>
      <c r="E14" s="142" t="s">
        <v>105</v>
      </c>
      <c r="F14" s="126" t="s">
        <v>86</v>
      </c>
      <c r="G14" s="145"/>
    </row>
    <row r="15" spans="2:11" x14ac:dyDescent="0.35">
      <c r="B15" s="123"/>
      <c r="C15" s="147"/>
      <c r="D15" s="148"/>
      <c r="E15" s="149"/>
      <c r="F15" s="126"/>
      <c r="G15" s="125"/>
    </row>
    <row r="16" spans="2:11" ht="15.75" x14ac:dyDescent="0.25">
      <c r="B16" s="123"/>
      <c r="C16" s="150"/>
      <c r="D16" s="150"/>
      <c r="E16" s="149"/>
      <c r="F16" s="126"/>
      <c r="G16" s="125"/>
    </row>
    <row r="17" spans="2:7" ht="15.75" x14ac:dyDescent="0.25">
      <c r="B17" s="123"/>
      <c r="C17" s="150"/>
      <c r="D17" s="150"/>
      <c r="E17" s="149"/>
      <c r="F17" s="126"/>
      <c r="G17" s="125"/>
    </row>
    <row r="18" spans="2:7" ht="15.75" x14ac:dyDescent="0.25">
      <c r="B18" s="123"/>
      <c r="C18" s="150"/>
      <c r="D18" s="150"/>
      <c r="E18" s="149"/>
      <c r="F18" s="126"/>
      <c r="G18" s="125"/>
    </row>
    <row r="19" spans="2:7" ht="15.75" x14ac:dyDescent="0.25">
      <c r="B19" s="123"/>
      <c r="C19" s="150"/>
      <c r="D19" s="150"/>
      <c r="E19" s="149"/>
      <c r="F19" s="126"/>
      <c r="G19" s="125"/>
    </row>
    <row r="20" spans="2:7" ht="15.75" x14ac:dyDescent="0.25">
      <c r="B20" s="123"/>
      <c r="C20" s="150"/>
      <c r="D20" s="150"/>
      <c r="E20" s="149"/>
      <c r="F20" s="126"/>
      <c r="G20" s="125"/>
    </row>
    <row r="21" spans="2:7" ht="15.75" x14ac:dyDescent="0.25">
      <c r="B21" s="123"/>
      <c r="C21" s="150"/>
      <c r="D21" s="150"/>
      <c r="E21" s="149"/>
      <c r="F21" s="126"/>
      <c r="G21" s="125"/>
    </row>
    <row r="22" spans="2:7" ht="15.75" x14ac:dyDescent="0.25">
      <c r="B22" s="123"/>
      <c r="C22" s="150"/>
      <c r="D22" s="150"/>
      <c r="E22" s="149"/>
      <c r="F22" s="126"/>
      <c r="G22" s="125"/>
    </row>
    <row r="23" spans="2:7" ht="15.75" x14ac:dyDescent="0.25">
      <c r="B23" s="123"/>
      <c r="C23" s="150"/>
      <c r="D23" s="150"/>
      <c r="E23" s="149"/>
      <c r="F23" s="126"/>
      <c r="G23" s="125"/>
    </row>
    <row r="24" spans="2:7" ht="15.75" x14ac:dyDescent="0.25">
      <c r="B24" s="123"/>
      <c r="C24" s="150"/>
      <c r="D24" s="150"/>
      <c r="E24" s="149"/>
      <c r="F24" s="126"/>
      <c r="G24" s="125"/>
    </row>
    <row r="25" spans="2:7" ht="15.75" x14ac:dyDescent="0.25">
      <c r="B25" s="123"/>
      <c r="C25" s="150"/>
      <c r="D25" s="150"/>
      <c r="E25" s="149"/>
      <c r="F25" s="126"/>
      <c r="G25" s="125"/>
    </row>
    <row r="26" spans="2:7" ht="15.75" x14ac:dyDescent="0.25">
      <c r="B26" s="123"/>
      <c r="C26" s="150"/>
      <c r="D26" s="150"/>
      <c r="E26" s="149"/>
      <c r="F26" s="126"/>
      <c r="G26" s="125"/>
    </row>
    <row r="27" spans="2:7" ht="16.5" thickBot="1" x14ac:dyDescent="0.3">
      <c r="B27" s="151"/>
      <c r="C27" s="152"/>
      <c r="D27" s="152"/>
      <c r="E27" s="153"/>
      <c r="F27" s="154"/>
      <c r="G27" s="155"/>
    </row>
    <row r="28" spans="2:7" x14ac:dyDescent="0.35">
      <c r="B28" t="s">
        <v>106</v>
      </c>
      <c r="C28" s="92"/>
    </row>
    <row r="29" spans="2:7" x14ac:dyDescent="0.35">
      <c r="B29" t="s">
        <v>108</v>
      </c>
    </row>
    <row r="30" spans="2:7" x14ac:dyDescent="0.35">
      <c r="B30" s="156" t="s">
        <v>107</v>
      </c>
    </row>
  </sheetData>
  <protectedRanges>
    <protectedRange sqref="D5:F7" name="Område2_1"/>
    <protectedRange sqref="B10:B27 C10:E14 E15:F27 C16:D27" name="Område1_2"/>
  </protectedRanges>
  <pageMargins left="0.11811023622047245" right="0.11811023622047245" top="0.35433070866141736" bottom="0.35433070866141736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opLeftCell="A16" workbookViewId="0">
      <selection activeCell="E36" sqref="E36"/>
    </sheetView>
  </sheetViews>
  <sheetFormatPr defaultRowHeight="21" x14ac:dyDescent="0.35"/>
  <cols>
    <col min="1" max="1" width="2.28515625" customWidth="1"/>
    <col min="2" max="2" width="8.5703125" customWidth="1"/>
    <col min="3" max="3" width="79.85546875" style="127" customWidth="1"/>
    <col min="4" max="4" width="20" customWidth="1"/>
    <col min="5" max="5" width="18.28515625" bestFit="1" customWidth="1"/>
    <col min="6" max="6" width="28.7109375" bestFit="1" customWidth="1"/>
    <col min="7" max="7" width="15.7109375" customWidth="1"/>
    <col min="8" max="8" width="4.42578125" customWidth="1"/>
    <col min="9" max="9" width="3.7109375" customWidth="1"/>
    <col min="10" max="10" width="19.7109375" customWidth="1"/>
  </cols>
  <sheetData>
    <row r="2" spans="2:11" x14ac:dyDescent="0.35">
      <c r="G2" s="229">
        <v>43628</v>
      </c>
    </row>
    <row r="3" spans="2:11" ht="28.5" x14ac:dyDescent="0.45">
      <c r="B3" s="109" t="s">
        <v>162</v>
      </c>
      <c r="C3" s="134"/>
      <c r="G3" s="228" t="s">
        <v>144</v>
      </c>
      <c r="J3" s="109"/>
    </row>
    <row r="4" spans="2:11" ht="13.5" thickBot="1" x14ac:dyDescent="0.25">
      <c r="C4" s="92"/>
    </row>
    <row r="5" spans="2:11" ht="23.25" x14ac:dyDescent="0.35">
      <c r="B5" s="110" t="s">
        <v>176</v>
      </c>
      <c r="C5" s="111"/>
      <c r="D5" s="112"/>
      <c r="E5" s="111" t="s">
        <v>78</v>
      </c>
      <c r="F5" s="113"/>
      <c r="G5" s="114"/>
      <c r="J5" s="115"/>
    </row>
    <row r="6" spans="2:11" ht="23.25" x14ac:dyDescent="0.35">
      <c r="B6" s="116" t="s">
        <v>164</v>
      </c>
      <c r="C6" s="117"/>
      <c r="D6" s="92"/>
      <c r="E6" s="92"/>
      <c r="F6" s="92"/>
      <c r="G6" s="118"/>
      <c r="J6" s="103"/>
      <c r="K6" s="103"/>
    </row>
    <row r="7" spans="2:11" ht="24" thickBot="1" x14ac:dyDescent="0.4">
      <c r="B7" s="119" t="s">
        <v>177</v>
      </c>
      <c r="C7" s="120"/>
      <c r="D7" s="121"/>
      <c r="E7" s="121"/>
      <c r="F7" s="121"/>
      <c r="G7" s="122"/>
      <c r="J7" s="103"/>
      <c r="K7" s="103"/>
    </row>
    <row r="8" spans="2:11" ht="16.5" thickBot="1" x14ac:dyDescent="0.3">
      <c r="C8" s="92"/>
      <c r="J8" s="103"/>
      <c r="K8" s="103"/>
    </row>
    <row r="9" spans="2:11" s="235" customFormat="1" ht="27" thickBot="1" x14ac:dyDescent="0.45">
      <c r="B9" s="135" t="s">
        <v>101</v>
      </c>
      <c r="C9" s="136" t="s">
        <v>79</v>
      </c>
      <c r="D9" s="137" t="s">
        <v>80</v>
      </c>
      <c r="E9" s="138" t="s">
        <v>102</v>
      </c>
      <c r="F9" s="137" t="s">
        <v>103</v>
      </c>
      <c r="G9" s="139" t="s">
        <v>104</v>
      </c>
      <c r="J9" s="140"/>
      <c r="K9" s="140"/>
    </row>
    <row r="10" spans="2:11" ht="15.75" x14ac:dyDescent="0.25">
      <c r="B10" s="141" t="s">
        <v>81</v>
      </c>
      <c r="C10" s="107" t="s">
        <v>84</v>
      </c>
      <c r="D10" s="142" t="s">
        <v>85</v>
      </c>
      <c r="E10" s="142" t="s">
        <v>105</v>
      </c>
      <c r="F10" s="142" t="s">
        <v>86</v>
      </c>
      <c r="G10" s="143"/>
      <c r="J10" s="103"/>
      <c r="K10" s="103"/>
    </row>
    <row r="11" spans="2:11" ht="15.75" x14ac:dyDescent="0.25">
      <c r="B11" s="144" t="s">
        <v>82</v>
      </c>
      <c r="C11" s="108" t="s">
        <v>87</v>
      </c>
      <c r="D11" s="126" t="s">
        <v>85</v>
      </c>
      <c r="E11" s="142" t="s">
        <v>105</v>
      </c>
      <c r="F11" s="126" t="s">
        <v>86</v>
      </c>
      <c r="G11" s="145"/>
    </row>
    <row r="12" spans="2:11" ht="15.75" x14ac:dyDescent="0.25">
      <c r="B12" s="146" t="s">
        <v>83</v>
      </c>
      <c r="C12" s="124" t="s">
        <v>88</v>
      </c>
      <c r="D12" s="126" t="s">
        <v>85</v>
      </c>
      <c r="E12" s="142" t="s">
        <v>105</v>
      </c>
      <c r="F12" s="126" t="s">
        <v>86</v>
      </c>
      <c r="G12" s="145"/>
    </row>
    <row r="13" spans="2:11" ht="15.75" x14ac:dyDescent="0.25">
      <c r="B13" s="144" t="s">
        <v>89</v>
      </c>
      <c r="C13" s="108" t="s">
        <v>90</v>
      </c>
      <c r="D13" s="126" t="s">
        <v>85</v>
      </c>
      <c r="E13" s="142" t="s">
        <v>105</v>
      </c>
      <c r="F13" s="126" t="s">
        <v>86</v>
      </c>
      <c r="G13" s="145"/>
    </row>
    <row r="14" spans="2:11" ht="15.75" x14ac:dyDescent="0.25">
      <c r="B14" s="146" t="s">
        <v>91</v>
      </c>
      <c r="C14" s="106" t="s">
        <v>92</v>
      </c>
      <c r="D14" s="126" t="s">
        <v>93</v>
      </c>
      <c r="E14" s="142" t="s">
        <v>105</v>
      </c>
      <c r="F14" s="126" t="s">
        <v>86</v>
      </c>
      <c r="G14" s="145"/>
    </row>
    <row r="15" spans="2:11" x14ac:dyDescent="0.35">
      <c r="B15" s="123"/>
      <c r="C15" s="147"/>
      <c r="D15" s="148"/>
      <c r="E15" s="149"/>
      <c r="F15" s="126"/>
      <c r="G15" s="125"/>
    </row>
    <row r="16" spans="2:11" ht="15.75" x14ac:dyDescent="0.25">
      <c r="B16" s="123"/>
      <c r="C16" s="150"/>
      <c r="D16" s="150"/>
      <c r="E16" s="149"/>
      <c r="F16" s="126"/>
      <c r="G16" s="125"/>
    </row>
    <row r="17" spans="2:7" ht="15.75" x14ac:dyDescent="0.25">
      <c r="B17" s="123"/>
      <c r="C17" s="150"/>
      <c r="D17" s="150"/>
      <c r="E17" s="149"/>
      <c r="F17" s="126"/>
      <c r="G17" s="125"/>
    </row>
    <row r="18" spans="2:7" ht="15.75" x14ac:dyDescent="0.25">
      <c r="B18" s="123"/>
      <c r="C18" s="150"/>
      <c r="D18" s="150"/>
      <c r="E18" s="149"/>
      <c r="F18" s="126"/>
      <c r="G18" s="125"/>
    </row>
    <row r="19" spans="2:7" ht="15.75" x14ac:dyDescent="0.25">
      <c r="B19" s="123"/>
      <c r="C19" s="150"/>
      <c r="D19" s="150"/>
      <c r="E19" s="149"/>
      <c r="F19" s="126"/>
      <c r="G19" s="125"/>
    </row>
    <row r="20" spans="2:7" ht="15.75" x14ac:dyDescent="0.25">
      <c r="B20" s="123"/>
      <c r="C20" s="150"/>
      <c r="D20" s="150"/>
      <c r="E20" s="149"/>
      <c r="F20" s="126"/>
      <c r="G20" s="125"/>
    </row>
    <row r="21" spans="2:7" ht="15.75" x14ac:dyDescent="0.25">
      <c r="B21" s="123"/>
      <c r="C21" s="150"/>
      <c r="D21" s="150"/>
      <c r="E21" s="149"/>
      <c r="F21" s="126"/>
      <c r="G21" s="125"/>
    </row>
    <row r="22" spans="2:7" ht="15.75" x14ac:dyDescent="0.25">
      <c r="B22" s="123"/>
      <c r="C22" s="150"/>
      <c r="D22" s="150"/>
      <c r="E22" s="149"/>
      <c r="F22" s="126"/>
      <c r="G22" s="125"/>
    </row>
    <row r="23" spans="2:7" ht="15.75" x14ac:dyDescent="0.25">
      <c r="B23" s="123"/>
      <c r="C23" s="150"/>
      <c r="D23" s="150"/>
      <c r="E23" s="149"/>
      <c r="F23" s="126"/>
      <c r="G23" s="125"/>
    </row>
    <row r="24" spans="2:7" ht="15.75" x14ac:dyDescent="0.25">
      <c r="B24" s="123"/>
      <c r="C24" s="150"/>
      <c r="D24" s="150"/>
      <c r="E24" s="149"/>
      <c r="F24" s="126"/>
      <c r="G24" s="125"/>
    </row>
    <row r="25" spans="2:7" ht="15.75" x14ac:dyDescent="0.25">
      <c r="B25" s="123"/>
      <c r="C25" s="150"/>
      <c r="D25" s="150"/>
      <c r="E25" s="149"/>
      <c r="F25" s="126"/>
      <c r="G25" s="125"/>
    </row>
    <row r="26" spans="2:7" ht="15.75" x14ac:dyDescent="0.25">
      <c r="B26" s="123"/>
      <c r="C26" s="150"/>
      <c r="D26" s="150"/>
      <c r="E26" s="149"/>
      <c r="F26" s="126"/>
      <c r="G26" s="125"/>
    </row>
    <row r="27" spans="2:7" ht="16.5" thickBot="1" x14ac:dyDescent="0.3">
      <c r="B27" s="151"/>
      <c r="C27" s="152"/>
      <c r="D27" s="152"/>
      <c r="E27" s="153"/>
      <c r="F27" s="154"/>
      <c r="G27" s="155"/>
    </row>
    <row r="28" spans="2:7" x14ac:dyDescent="0.35">
      <c r="B28" t="s">
        <v>106</v>
      </c>
      <c r="C28" s="92"/>
    </row>
    <row r="29" spans="2:7" x14ac:dyDescent="0.35">
      <c r="B29" t="s">
        <v>108</v>
      </c>
    </row>
    <row r="30" spans="2:7" x14ac:dyDescent="0.35">
      <c r="B30" s="156" t="s">
        <v>107</v>
      </c>
    </row>
  </sheetData>
  <protectedRanges>
    <protectedRange sqref="D5:F7" name="Område2_1"/>
    <protectedRange sqref="B10:B27 C10:E14 E15:F27 C16:D27" name="Område1_2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L9" sqref="L9"/>
    </sheetView>
  </sheetViews>
  <sheetFormatPr defaultRowHeight="12.75" x14ac:dyDescent="0.2"/>
  <cols>
    <col min="1" max="1" width="40.140625" style="17" customWidth="1"/>
    <col min="2" max="2" width="11" style="17" customWidth="1"/>
    <col min="3" max="8" width="9.7109375" style="17" customWidth="1"/>
    <col min="9" max="16384" width="9.140625" style="17"/>
  </cols>
  <sheetData>
    <row r="1" spans="1:8" x14ac:dyDescent="0.2">
      <c r="A1" s="19" t="s">
        <v>0</v>
      </c>
      <c r="B1" s="19"/>
      <c r="G1" s="20"/>
    </row>
    <row r="2" spans="1:8" x14ac:dyDescent="0.2">
      <c r="A2" s="19" t="s">
        <v>170</v>
      </c>
      <c r="B2" s="19"/>
      <c r="G2" s="21"/>
      <c r="H2" s="21"/>
    </row>
    <row r="3" spans="1:8" x14ac:dyDescent="0.2">
      <c r="A3" s="19" t="s">
        <v>148</v>
      </c>
      <c r="B3" s="19"/>
    </row>
    <row r="4" spans="1:8" x14ac:dyDescent="0.2">
      <c r="A4" s="19" t="s">
        <v>22</v>
      </c>
      <c r="B4" s="19"/>
    </row>
    <row r="6" spans="1:8" x14ac:dyDescent="0.2">
      <c r="A6" s="310" t="s">
        <v>181</v>
      </c>
      <c r="B6" s="320" t="s">
        <v>182</v>
      </c>
      <c r="C6" s="319" t="s">
        <v>149</v>
      </c>
      <c r="D6" s="319" t="s">
        <v>132</v>
      </c>
      <c r="E6" s="319" t="s">
        <v>150</v>
      </c>
      <c r="F6" s="319" t="s">
        <v>146</v>
      </c>
      <c r="G6" s="319" t="s">
        <v>133</v>
      </c>
      <c r="H6" s="319" t="s">
        <v>151</v>
      </c>
    </row>
    <row r="7" spans="1:8" x14ac:dyDescent="0.2">
      <c r="A7" s="312"/>
      <c r="B7" s="321"/>
      <c r="C7" s="303"/>
      <c r="D7" s="303"/>
      <c r="E7" s="303"/>
      <c r="F7" s="303"/>
      <c r="G7" s="303"/>
      <c r="H7" s="302"/>
    </row>
    <row r="8" spans="1:8" x14ac:dyDescent="0.2">
      <c r="A8" s="279" t="s">
        <v>183</v>
      </c>
      <c r="B8" s="251"/>
      <c r="C8" s="252"/>
      <c r="D8" s="252"/>
      <c r="E8" s="253"/>
      <c r="F8" s="252"/>
      <c r="G8" s="254"/>
      <c r="H8" s="255"/>
    </row>
    <row r="9" spans="1:8" x14ac:dyDescent="0.2">
      <c r="A9" s="89" t="s">
        <v>184</v>
      </c>
      <c r="B9" s="89" t="s">
        <v>185</v>
      </c>
      <c r="C9" s="259">
        <v>4000</v>
      </c>
      <c r="D9" s="259">
        <v>4000</v>
      </c>
      <c r="E9" s="260">
        <v>4000</v>
      </c>
      <c r="F9" s="259">
        <v>4000</v>
      </c>
      <c r="G9" s="261">
        <v>4000</v>
      </c>
      <c r="H9" s="259">
        <v>4000</v>
      </c>
    </row>
    <row r="10" spans="1:8" x14ac:dyDescent="0.2">
      <c r="A10" s="86" t="s">
        <v>184</v>
      </c>
      <c r="B10" s="248" t="s">
        <v>185</v>
      </c>
      <c r="C10" s="259" t="s">
        <v>186</v>
      </c>
      <c r="D10" s="262">
        <v>0.9</v>
      </c>
      <c r="E10" s="263">
        <v>0.9</v>
      </c>
      <c r="F10" s="262">
        <v>0.95</v>
      </c>
      <c r="G10" s="264">
        <v>0.95</v>
      </c>
      <c r="H10" s="262">
        <v>0.95</v>
      </c>
    </row>
    <row r="11" spans="1:8" x14ac:dyDescent="0.2">
      <c r="A11" s="256" t="s">
        <v>187</v>
      </c>
      <c r="B11" s="7" t="s">
        <v>185</v>
      </c>
      <c r="C11" s="256">
        <v>2</v>
      </c>
      <c r="D11" s="270">
        <v>2</v>
      </c>
      <c r="E11" s="265">
        <v>2</v>
      </c>
      <c r="F11" s="256">
        <v>2</v>
      </c>
      <c r="G11" s="266">
        <v>2</v>
      </c>
      <c r="H11" s="256">
        <v>2</v>
      </c>
    </row>
    <row r="12" spans="1:8" x14ac:dyDescent="0.2">
      <c r="A12" s="257" t="s">
        <v>188</v>
      </c>
      <c r="B12" s="49" t="s">
        <v>185</v>
      </c>
      <c r="C12" s="256">
        <v>5200</v>
      </c>
      <c r="D12" s="270">
        <v>1500</v>
      </c>
      <c r="E12" s="265">
        <v>1500</v>
      </c>
      <c r="F12" s="256">
        <v>1500</v>
      </c>
      <c r="G12" s="266">
        <v>1500</v>
      </c>
      <c r="H12" s="256">
        <v>1500</v>
      </c>
    </row>
    <row r="13" spans="1:8" x14ac:dyDescent="0.2">
      <c r="A13" s="257" t="s">
        <v>189</v>
      </c>
      <c r="B13" s="49" t="s">
        <v>185</v>
      </c>
      <c r="C13" s="256">
        <v>1100</v>
      </c>
      <c r="D13" s="270">
        <v>1120</v>
      </c>
      <c r="E13" s="265">
        <v>1120</v>
      </c>
      <c r="F13" s="256">
        <v>1140</v>
      </c>
      <c r="G13" s="266">
        <v>1140</v>
      </c>
      <c r="H13" s="256">
        <v>1140</v>
      </c>
    </row>
    <row r="14" spans="1:8" x14ac:dyDescent="0.2">
      <c r="A14" s="278" t="s">
        <v>190</v>
      </c>
      <c r="B14" s="272"/>
      <c r="C14" s="273"/>
      <c r="D14" s="274"/>
      <c r="E14" s="275"/>
      <c r="F14" s="276"/>
      <c r="G14" s="277"/>
      <c r="H14" s="276"/>
    </row>
    <row r="15" spans="1:8" x14ac:dyDescent="0.2">
      <c r="A15" s="257" t="s">
        <v>191</v>
      </c>
      <c r="B15" s="49" t="s">
        <v>185</v>
      </c>
      <c r="C15" s="267">
        <v>444</v>
      </c>
      <c r="D15" s="271">
        <v>550</v>
      </c>
      <c r="E15" s="268">
        <v>550</v>
      </c>
      <c r="F15" s="256">
        <v>550</v>
      </c>
      <c r="G15" s="266">
        <v>550</v>
      </c>
      <c r="H15" s="256">
        <v>550</v>
      </c>
    </row>
    <row r="16" spans="1:8" x14ac:dyDescent="0.2">
      <c r="A16" s="257" t="s">
        <v>192</v>
      </c>
      <c r="B16" s="49" t="s">
        <v>185</v>
      </c>
      <c r="C16" s="267">
        <v>82</v>
      </c>
      <c r="D16" s="271">
        <v>110</v>
      </c>
      <c r="E16" s="268">
        <v>110</v>
      </c>
      <c r="F16" s="256">
        <v>110</v>
      </c>
      <c r="G16" s="266">
        <v>110</v>
      </c>
      <c r="H16" s="256">
        <v>110</v>
      </c>
    </row>
    <row r="17" spans="1:8" x14ac:dyDescent="0.2">
      <c r="A17" s="257" t="s">
        <v>193</v>
      </c>
      <c r="B17" s="49" t="s">
        <v>185</v>
      </c>
      <c r="C17" s="267">
        <v>93</v>
      </c>
      <c r="D17" s="271">
        <v>60</v>
      </c>
      <c r="E17" s="268">
        <v>60</v>
      </c>
      <c r="F17" s="256">
        <v>60</v>
      </c>
      <c r="G17" s="266">
        <v>60</v>
      </c>
      <c r="H17" s="256">
        <v>60</v>
      </c>
    </row>
    <row r="18" spans="1:8" x14ac:dyDescent="0.2">
      <c r="A18" s="257" t="s">
        <v>194</v>
      </c>
      <c r="B18" s="49" t="s">
        <v>185</v>
      </c>
      <c r="C18" s="267">
        <v>77</v>
      </c>
      <c r="D18" s="271">
        <v>60</v>
      </c>
      <c r="E18" s="268">
        <v>60</v>
      </c>
      <c r="F18" s="256">
        <v>60</v>
      </c>
      <c r="G18" s="266">
        <v>60</v>
      </c>
      <c r="H18" s="256">
        <v>60</v>
      </c>
    </row>
    <row r="19" spans="1:8" x14ac:dyDescent="0.2">
      <c r="A19" s="278" t="s">
        <v>169</v>
      </c>
      <c r="B19" s="272"/>
      <c r="C19" s="273"/>
      <c r="D19" s="274"/>
      <c r="E19" s="275"/>
      <c r="F19" s="276"/>
      <c r="G19" s="277"/>
      <c r="H19" s="276"/>
    </row>
    <row r="20" spans="1:8" x14ac:dyDescent="0.2">
      <c r="A20" s="280" t="s">
        <v>195</v>
      </c>
      <c r="B20" s="50"/>
      <c r="C20" s="267"/>
      <c r="D20" s="290"/>
      <c r="E20" s="268"/>
      <c r="F20" s="256"/>
      <c r="G20" s="266"/>
      <c r="H20" s="256"/>
    </row>
    <row r="21" spans="1:8" x14ac:dyDescent="0.2">
      <c r="A21" s="257" t="s">
        <v>196</v>
      </c>
      <c r="B21" s="49" t="s">
        <v>185</v>
      </c>
      <c r="C21" s="267">
        <v>537</v>
      </c>
      <c r="D21" s="290">
        <v>600</v>
      </c>
      <c r="E21" s="268">
        <v>600</v>
      </c>
      <c r="F21" s="256">
        <v>600</v>
      </c>
      <c r="G21" s="266">
        <v>600</v>
      </c>
      <c r="H21" s="256">
        <v>600</v>
      </c>
    </row>
    <row r="22" spans="1:8" x14ac:dyDescent="0.2">
      <c r="A22" s="258" t="s">
        <v>197</v>
      </c>
      <c r="B22" s="50" t="s">
        <v>185</v>
      </c>
      <c r="C22" s="267">
        <v>147</v>
      </c>
      <c r="D22" s="290">
        <v>160</v>
      </c>
      <c r="E22" s="268">
        <v>160</v>
      </c>
      <c r="F22" s="256">
        <v>160</v>
      </c>
      <c r="G22" s="266">
        <v>160</v>
      </c>
      <c r="H22" s="256">
        <v>160</v>
      </c>
    </row>
    <row r="23" spans="1:8" x14ac:dyDescent="0.2">
      <c r="A23" s="257" t="s">
        <v>198</v>
      </c>
      <c r="B23" s="49" t="s">
        <v>185</v>
      </c>
      <c r="C23" s="267">
        <v>1261</v>
      </c>
      <c r="D23" s="290">
        <v>1000</v>
      </c>
      <c r="E23" s="268">
        <v>1000</v>
      </c>
      <c r="F23" s="256">
        <v>1000</v>
      </c>
      <c r="G23" s="266">
        <v>1000</v>
      </c>
      <c r="H23" s="256">
        <v>1000</v>
      </c>
    </row>
    <row r="24" spans="1:8" x14ac:dyDescent="0.2">
      <c r="A24" s="257" t="s">
        <v>199</v>
      </c>
      <c r="B24" s="49" t="s">
        <v>185</v>
      </c>
      <c r="C24" s="267" t="s">
        <v>186</v>
      </c>
      <c r="D24" s="290"/>
      <c r="E24" s="268"/>
      <c r="F24" s="256"/>
      <c r="G24" s="266"/>
      <c r="H24" s="256"/>
    </row>
    <row r="25" spans="1:8" x14ac:dyDescent="0.2">
      <c r="A25" s="281" t="s">
        <v>200</v>
      </c>
      <c r="B25" s="49"/>
      <c r="C25" s="267"/>
      <c r="D25" s="290"/>
      <c r="E25" s="268"/>
      <c r="F25" s="256"/>
      <c r="G25" s="266"/>
      <c r="H25" s="256"/>
    </row>
    <row r="26" spans="1:8" x14ac:dyDescent="0.2">
      <c r="A26" s="283" t="s">
        <v>201</v>
      </c>
      <c r="B26" s="49" t="s">
        <v>185</v>
      </c>
      <c r="C26" s="293">
        <v>1</v>
      </c>
      <c r="D26" s="294">
        <v>1</v>
      </c>
      <c r="E26" s="293">
        <v>1</v>
      </c>
      <c r="F26" s="291">
        <v>1</v>
      </c>
      <c r="G26" s="291">
        <v>1</v>
      </c>
      <c r="H26" s="291">
        <v>1</v>
      </c>
    </row>
    <row r="27" spans="1:8" x14ac:dyDescent="0.2">
      <c r="A27" s="265" t="s">
        <v>202</v>
      </c>
      <c r="B27" s="256" t="s">
        <v>185</v>
      </c>
      <c r="C27" s="291">
        <v>1</v>
      </c>
      <c r="D27" s="291">
        <v>1</v>
      </c>
      <c r="E27" s="291">
        <v>1</v>
      </c>
      <c r="F27" s="291">
        <v>1</v>
      </c>
      <c r="G27" s="291">
        <v>1</v>
      </c>
      <c r="H27" s="291">
        <v>1</v>
      </c>
    </row>
    <row r="28" spans="1:8" x14ac:dyDescent="0.2">
      <c r="A28" s="284" t="s">
        <v>203</v>
      </c>
      <c r="B28" s="287"/>
      <c r="C28" s="292"/>
      <c r="D28" s="292"/>
      <c r="E28" s="292"/>
      <c r="F28" s="292"/>
      <c r="G28" s="292"/>
      <c r="H28" s="292"/>
    </row>
    <row r="29" spans="1:8" x14ac:dyDescent="0.2">
      <c r="A29" s="285" t="s">
        <v>204</v>
      </c>
      <c r="B29" s="256"/>
      <c r="C29" s="256"/>
      <c r="D29" s="256"/>
      <c r="E29" s="256"/>
      <c r="F29" s="256"/>
      <c r="G29" s="256"/>
      <c r="H29" s="256"/>
    </row>
    <row r="30" spans="1:8" x14ac:dyDescent="0.2">
      <c r="A30" s="265" t="s">
        <v>205</v>
      </c>
      <c r="B30" s="256" t="s">
        <v>185</v>
      </c>
      <c r="C30" s="256">
        <v>250</v>
      </c>
      <c r="D30" s="256">
        <v>250</v>
      </c>
      <c r="E30" s="256">
        <v>250</v>
      </c>
      <c r="F30" s="256">
        <v>250</v>
      </c>
      <c r="G30" s="256">
        <v>250</v>
      </c>
      <c r="H30" s="256">
        <v>250</v>
      </c>
    </row>
    <row r="31" spans="1:8" x14ac:dyDescent="0.2">
      <c r="A31" s="265" t="s">
        <v>206</v>
      </c>
      <c r="B31" s="288" t="s">
        <v>185</v>
      </c>
      <c r="C31" s="256">
        <v>200</v>
      </c>
      <c r="D31" s="256">
        <v>200</v>
      </c>
      <c r="E31" s="256">
        <v>200</v>
      </c>
      <c r="F31" s="256">
        <v>200</v>
      </c>
      <c r="G31" s="256">
        <v>200</v>
      </c>
      <c r="H31" s="256">
        <v>200</v>
      </c>
    </row>
    <row r="32" spans="1:8" x14ac:dyDescent="0.2">
      <c r="A32" s="285" t="s">
        <v>200</v>
      </c>
      <c r="B32" s="256"/>
      <c r="C32" s="256"/>
      <c r="D32" s="256"/>
      <c r="E32" s="256"/>
      <c r="F32" s="256"/>
      <c r="G32" s="256"/>
      <c r="H32" s="256"/>
    </row>
    <row r="33" spans="1:8" x14ac:dyDescent="0.2">
      <c r="A33" s="265" t="s">
        <v>207</v>
      </c>
      <c r="B33" s="256" t="s">
        <v>185</v>
      </c>
      <c r="C33" s="291">
        <v>1</v>
      </c>
      <c r="D33" s="291">
        <v>1</v>
      </c>
      <c r="E33" s="291">
        <v>1</v>
      </c>
      <c r="F33" s="291">
        <v>1</v>
      </c>
      <c r="G33" s="291">
        <v>1</v>
      </c>
      <c r="H33" s="291">
        <v>1</v>
      </c>
    </row>
    <row r="34" spans="1:8" x14ac:dyDescent="0.2">
      <c r="A34" s="265" t="s">
        <v>208</v>
      </c>
      <c r="B34" s="256" t="s">
        <v>185</v>
      </c>
      <c r="C34" s="291">
        <v>1</v>
      </c>
      <c r="D34" s="291">
        <v>1</v>
      </c>
      <c r="E34" s="291">
        <v>1</v>
      </c>
      <c r="F34" s="291">
        <v>1</v>
      </c>
      <c r="G34" s="291">
        <v>1</v>
      </c>
      <c r="H34" s="291">
        <v>1</v>
      </c>
    </row>
    <row r="35" spans="1:8" x14ac:dyDescent="0.2">
      <c r="A35" s="265" t="s">
        <v>209</v>
      </c>
      <c r="B35" s="256" t="s">
        <v>185</v>
      </c>
      <c r="C35" s="256" t="s">
        <v>210</v>
      </c>
      <c r="D35" s="256" t="s">
        <v>210</v>
      </c>
      <c r="E35" s="256" t="s">
        <v>210</v>
      </c>
      <c r="F35" s="256" t="s">
        <v>210</v>
      </c>
      <c r="G35" s="256" t="s">
        <v>210</v>
      </c>
      <c r="H35" s="256" t="s">
        <v>210</v>
      </c>
    </row>
    <row r="36" spans="1:8" x14ac:dyDescent="0.2">
      <c r="A36" s="265" t="s">
        <v>211</v>
      </c>
      <c r="B36" s="256" t="s">
        <v>185</v>
      </c>
      <c r="C36" s="256">
        <v>4</v>
      </c>
      <c r="D36" s="256">
        <v>4</v>
      </c>
      <c r="E36" s="256">
        <v>4</v>
      </c>
      <c r="F36" s="256">
        <v>4</v>
      </c>
      <c r="G36" s="256">
        <v>4</v>
      </c>
      <c r="H36" s="256">
        <v>4</v>
      </c>
    </row>
    <row r="37" spans="1:8" x14ac:dyDescent="0.2">
      <c r="A37" s="265" t="s">
        <v>212</v>
      </c>
      <c r="B37" s="256" t="s">
        <v>185</v>
      </c>
      <c r="C37" s="256">
        <v>4</v>
      </c>
      <c r="D37" s="256">
        <v>4</v>
      </c>
      <c r="E37" s="256">
        <v>4</v>
      </c>
      <c r="F37" s="256">
        <v>4</v>
      </c>
      <c r="G37" s="256">
        <v>4</v>
      </c>
      <c r="H37" s="256">
        <v>4</v>
      </c>
    </row>
    <row r="38" spans="1:8" x14ac:dyDescent="0.2">
      <c r="A38" s="286" t="s">
        <v>213</v>
      </c>
      <c r="B38" s="289"/>
      <c r="C38" s="289"/>
      <c r="D38" s="289"/>
      <c r="E38" s="289"/>
      <c r="F38" s="289"/>
      <c r="G38" s="289"/>
      <c r="H38" s="289"/>
    </row>
    <row r="39" spans="1:8" x14ac:dyDescent="0.2">
      <c r="A39" s="285" t="s">
        <v>200</v>
      </c>
      <c r="B39" s="256"/>
      <c r="C39" s="256"/>
      <c r="D39" s="256"/>
      <c r="E39" s="256"/>
      <c r="F39" s="256"/>
      <c r="G39" s="256"/>
      <c r="H39" s="256"/>
    </row>
    <row r="40" spans="1:8" x14ac:dyDescent="0.2">
      <c r="A40" s="295" t="s">
        <v>214</v>
      </c>
      <c r="B40" s="269" t="s">
        <v>215</v>
      </c>
      <c r="C40" s="282">
        <v>0</v>
      </c>
      <c r="D40" s="282">
        <v>0</v>
      </c>
      <c r="E40" s="282">
        <v>0</v>
      </c>
      <c r="F40" s="282">
        <v>0</v>
      </c>
      <c r="G40" s="282">
        <v>0</v>
      </c>
      <c r="H40" s="282">
        <v>0</v>
      </c>
    </row>
  </sheetData>
  <customSheetViews>
    <customSheetView guid="{7FF24C95-970C-498D-A166-E67FC852DB49}">
      <selection activeCell="E50" sqref="E50"/>
      <pageMargins left="0.19685039370078741" right="0.19685039370078741" top="0.78740157480314965" bottom="0.78740157480314965" header="0.39370078740157483" footer="0.39370078740157483"/>
      <pageSetup paperSize="9" orientation="portrait" r:id="rId1"/>
      <headerFooter alignWithMargins="0">
        <oddFooter>&amp;A</oddFooter>
      </headerFooter>
    </customSheetView>
  </customSheetViews>
  <mergeCells count="8">
    <mergeCell ref="F6:F7"/>
    <mergeCell ref="G6:G7"/>
    <mergeCell ref="H6:H7"/>
    <mergeCell ref="A6:A7"/>
    <mergeCell ref="C6:C7"/>
    <mergeCell ref="D6:D7"/>
    <mergeCell ref="E6:E7"/>
    <mergeCell ref="B6:B7"/>
  </mergeCells>
  <phoneticPr fontId="0" type="noConversion"/>
  <pageMargins left="0.19685039370078741" right="0.19685039370078741" top="0.78740157480314965" bottom="0.78740157480314965" header="0.39370078740157483" footer="0.39370078740157483"/>
  <pageSetup paperSize="9" orientation="landscape" r:id="rId2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J2" sqref="J2"/>
    </sheetView>
  </sheetViews>
  <sheetFormatPr defaultRowHeight="12.75" x14ac:dyDescent="0.2"/>
  <cols>
    <col min="1" max="1" width="33.85546875" style="17" customWidth="1"/>
    <col min="2" max="2" width="11" style="17" customWidth="1"/>
    <col min="3" max="4" width="11.42578125" style="17" customWidth="1"/>
    <col min="5" max="7" width="13.7109375" style="17" customWidth="1"/>
    <col min="8" max="8" width="11.85546875" style="17" customWidth="1"/>
    <col min="9" max="9" width="13.7109375" style="17" customWidth="1"/>
    <col min="10" max="16384" width="9.140625" style="17"/>
  </cols>
  <sheetData>
    <row r="1" spans="1:9" x14ac:dyDescent="0.2">
      <c r="A1" s="19" t="s">
        <v>0</v>
      </c>
    </row>
    <row r="2" spans="1:9" x14ac:dyDescent="0.2">
      <c r="A2" s="19" t="s">
        <v>170</v>
      </c>
      <c r="I2" s="85">
        <v>43689</v>
      </c>
    </row>
    <row r="3" spans="1:9" x14ac:dyDescent="0.2">
      <c r="A3" s="19" t="s">
        <v>152</v>
      </c>
      <c r="I3" s="18" t="s">
        <v>46</v>
      </c>
    </row>
    <row r="4" spans="1:9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">
      <c r="A5" s="4" t="s">
        <v>1</v>
      </c>
      <c r="B5" s="319" t="s">
        <v>149</v>
      </c>
      <c r="C5" s="319" t="s">
        <v>132</v>
      </c>
      <c r="D5" s="319" t="s">
        <v>146</v>
      </c>
      <c r="E5" s="331" t="s">
        <v>153</v>
      </c>
      <c r="F5" s="332"/>
      <c r="G5" s="333"/>
      <c r="H5" s="334"/>
      <c r="I5" s="319" t="s">
        <v>3</v>
      </c>
    </row>
    <row r="6" spans="1:9" ht="25.5" x14ac:dyDescent="0.2">
      <c r="A6" s="10" t="s">
        <v>42</v>
      </c>
      <c r="B6" s="303"/>
      <c r="C6" s="303">
        <v>2004</v>
      </c>
      <c r="D6" s="303" t="s">
        <v>43</v>
      </c>
      <c r="E6" s="55" t="s">
        <v>50</v>
      </c>
      <c r="F6" s="55" t="s">
        <v>59</v>
      </c>
      <c r="G6" s="55" t="s">
        <v>51</v>
      </c>
      <c r="H6" s="55" t="s">
        <v>23</v>
      </c>
      <c r="I6" s="303"/>
    </row>
    <row r="7" spans="1:9" ht="24.95" customHeight="1" x14ac:dyDescent="0.2">
      <c r="A7" s="7" t="s">
        <v>18</v>
      </c>
      <c r="B7" s="22">
        <v>0</v>
      </c>
      <c r="C7" s="22">
        <v>900</v>
      </c>
      <c r="D7" s="23">
        <v>950</v>
      </c>
      <c r="E7" s="22">
        <v>0</v>
      </c>
      <c r="F7" s="22">
        <v>50</v>
      </c>
      <c r="G7" s="22">
        <v>0</v>
      </c>
      <c r="H7" s="37">
        <v>0</v>
      </c>
      <c r="I7" s="22">
        <f>SUM(E7:H7)</f>
        <v>50</v>
      </c>
    </row>
    <row r="8" spans="1:9" x14ac:dyDescent="0.2">
      <c r="A8" s="7" t="s">
        <v>171</v>
      </c>
      <c r="B8" s="22">
        <v>80422</v>
      </c>
      <c r="C8" s="22">
        <v>78159</v>
      </c>
      <c r="D8" s="23">
        <v>83420</v>
      </c>
      <c r="E8" s="22">
        <v>0</v>
      </c>
      <c r="F8" s="22">
        <v>0</v>
      </c>
      <c r="G8" s="22">
        <v>0</v>
      </c>
      <c r="H8" s="37">
        <v>5261</v>
      </c>
      <c r="I8" s="22">
        <f>SUM(E8:H8)</f>
        <v>5261</v>
      </c>
    </row>
    <row r="9" spans="1:9" x14ac:dyDescent="0.2">
      <c r="A9" s="7" t="s">
        <v>167</v>
      </c>
      <c r="B9" s="22">
        <v>3479</v>
      </c>
      <c r="C9" s="22">
        <v>3311</v>
      </c>
      <c r="D9" s="23">
        <v>0</v>
      </c>
      <c r="E9" s="22">
        <v>0</v>
      </c>
      <c r="F9" s="22">
        <v>0</v>
      </c>
      <c r="G9" s="22">
        <v>0</v>
      </c>
      <c r="H9" s="37">
        <v>-3311</v>
      </c>
      <c r="I9" s="22">
        <f t="shared" ref="I9:I11" si="0">SUM(E9:H9)</f>
        <v>-3311</v>
      </c>
    </row>
    <row r="10" spans="1:9" x14ac:dyDescent="0.2">
      <c r="A10" s="7" t="s">
        <v>172</v>
      </c>
      <c r="B10" s="22">
        <v>10340</v>
      </c>
      <c r="C10" s="22">
        <v>10000</v>
      </c>
      <c r="D10" s="23">
        <v>10200</v>
      </c>
      <c r="E10" s="22">
        <v>0</v>
      </c>
      <c r="F10" s="22">
        <v>200</v>
      </c>
      <c r="G10" s="22">
        <v>0</v>
      </c>
      <c r="H10" s="37">
        <v>0</v>
      </c>
      <c r="I10" s="22">
        <f t="shared" si="0"/>
        <v>200</v>
      </c>
    </row>
    <row r="11" spans="1:9" x14ac:dyDescent="0.2">
      <c r="A11" s="234" t="s">
        <v>169</v>
      </c>
      <c r="B11" s="22">
        <v>21548</v>
      </c>
      <c r="C11" s="22">
        <v>22230</v>
      </c>
      <c r="D11" s="23">
        <v>22230</v>
      </c>
      <c r="E11" s="22">
        <v>0</v>
      </c>
      <c r="F11" s="22">
        <v>0</v>
      </c>
      <c r="G11" s="22">
        <v>0</v>
      </c>
      <c r="H11" s="37">
        <v>0</v>
      </c>
      <c r="I11" s="22">
        <f t="shared" si="0"/>
        <v>0</v>
      </c>
    </row>
    <row r="12" spans="1:9" x14ac:dyDescent="0.2">
      <c r="A12" s="7"/>
      <c r="B12" s="22"/>
      <c r="C12" s="22"/>
      <c r="D12" s="23"/>
      <c r="E12" s="22"/>
      <c r="F12" s="22"/>
      <c r="G12" s="22"/>
      <c r="H12" s="37"/>
      <c r="I12" s="22"/>
    </row>
    <row r="13" spans="1:9" ht="24.95" customHeight="1" x14ac:dyDescent="0.2">
      <c r="A13" s="36" t="s">
        <v>2</v>
      </c>
      <c r="B13" s="51">
        <f t="shared" ref="B13:I13" si="1">SUM(B7:B12)</f>
        <v>115789</v>
      </c>
      <c r="C13" s="51">
        <f t="shared" si="1"/>
        <v>114600</v>
      </c>
      <c r="D13" s="52">
        <f t="shared" si="1"/>
        <v>116800</v>
      </c>
      <c r="E13" s="51">
        <f t="shared" si="1"/>
        <v>0</v>
      </c>
      <c r="F13" s="51">
        <f t="shared" si="1"/>
        <v>250</v>
      </c>
      <c r="G13" s="51">
        <f t="shared" si="1"/>
        <v>0</v>
      </c>
      <c r="H13" s="53">
        <f t="shared" si="1"/>
        <v>1950</v>
      </c>
      <c r="I13" s="51">
        <f t="shared" si="1"/>
        <v>2200</v>
      </c>
    </row>
    <row r="14" spans="1:9" x14ac:dyDescent="0.2">
      <c r="I14" s="3"/>
    </row>
    <row r="15" spans="1:9" x14ac:dyDescent="0.2">
      <c r="A15" s="19" t="s">
        <v>24</v>
      </c>
      <c r="I15" s="3"/>
    </row>
    <row r="16" spans="1:9" x14ac:dyDescent="0.2">
      <c r="A16" s="322" t="s">
        <v>216</v>
      </c>
      <c r="B16" s="323"/>
      <c r="C16" s="323"/>
      <c r="D16" s="323"/>
      <c r="E16" s="323"/>
      <c r="F16" s="323"/>
      <c r="G16" s="323"/>
      <c r="H16" s="323"/>
      <c r="I16" s="324"/>
    </row>
    <row r="17" spans="1:9" x14ac:dyDescent="0.2">
      <c r="A17" s="325"/>
      <c r="B17" s="326"/>
      <c r="C17" s="326"/>
      <c r="D17" s="326"/>
      <c r="E17" s="326"/>
      <c r="F17" s="326"/>
      <c r="G17" s="326"/>
      <c r="H17" s="326"/>
      <c r="I17" s="327"/>
    </row>
    <row r="18" spans="1:9" x14ac:dyDescent="0.2">
      <c r="A18" s="325"/>
      <c r="B18" s="326"/>
      <c r="C18" s="326"/>
      <c r="D18" s="326"/>
      <c r="E18" s="326"/>
      <c r="F18" s="326"/>
      <c r="G18" s="326"/>
      <c r="H18" s="326"/>
      <c r="I18" s="327"/>
    </row>
    <row r="19" spans="1:9" x14ac:dyDescent="0.2">
      <c r="A19" s="325"/>
      <c r="B19" s="326"/>
      <c r="C19" s="326"/>
      <c r="D19" s="326"/>
      <c r="E19" s="326"/>
      <c r="F19" s="326"/>
      <c r="G19" s="326"/>
      <c r="H19" s="326"/>
      <c r="I19" s="327"/>
    </row>
    <row r="20" spans="1:9" x14ac:dyDescent="0.2">
      <c r="A20" s="325"/>
      <c r="B20" s="326"/>
      <c r="C20" s="326"/>
      <c r="D20" s="326"/>
      <c r="E20" s="326"/>
      <c r="F20" s="326"/>
      <c r="G20" s="326"/>
      <c r="H20" s="326"/>
      <c r="I20" s="327"/>
    </row>
    <row r="21" spans="1:9" x14ac:dyDescent="0.2">
      <c r="A21" s="325"/>
      <c r="B21" s="326"/>
      <c r="C21" s="326"/>
      <c r="D21" s="326"/>
      <c r="E21" s="326"/>
      <c r="F21" s="326"/>
      <c r="G21" s="326"/>
      <c r="H21" s="326"/>
      <c r="I21" s="327"/>
    </row>
    <row r="22" spans="1:9" x14ac:dyDescent="0.2">
      <c r="A22" s="325"/>
      <c r="B22" s="326"/>
      <c r="C22" s="326"/>
      <c r="D22" s="326"/>
      <c r="E22" s="326"/>
      <c r="F22" s="326"/>
      <c r="G22" s="326"/>
      <c r="H22" s="326"/>
      <c r="I22" s="327"/>
    </row>
    <row r="23" spans="1:9" x14ac:dyDescent="0.2">
      <c r="A23" s="325"/>
      <c r="B23" s="326"/>
      <c r="C23" s="326"/>
      <c r="D23" s="326"/>
      <c r="E23" s="326"/>
      <c r="F23" s="326"/>
      <c r="G23" s="326"/>
      <c r="H23" s="326"/>
      <c r="I23" s="327"/>
    </row>
    <row r="24" spans="1:9" s="3" customFormat="1" x14ac:dyDescent="0.2">
      <c r="A24" s="325"/>
      <c r="B24" s="326"/>
      <c r="C24" s="326"/>
      <c r="D24" s="326"/>
      <c r="E24" s="326"/>
      <c r="F24" s="326"/>
      <c r="G24" s="326"/>
      <c r="H24" s="326"/>
      <c r="I24" s="327"/>
    </row>
    <row r="25" spans="1:9" x14ac:dyDescent="0.2">
      <c r="A25" s="328"/>
      <c r="B25" s="329"/>
      <c r="C25" s="329"/>
      <c r="D25" s="329"/>
      <c r="E25" s="329"/>
      <c r="F25" s="329"/>
      <c r="G25" s="329"/>
      <c r="H25" s="329"/>
      <c r="I25" s="330"/>
    </row>
  </sheetData>
  <customSheetViews>
    <customSheetView guid="{7FF24C95-970C-498D-A166-E67FC852DB49}">
      <selection activeCell="I3" sqref="I3"/>
      <pageMargins left="0.78740157480314965" right="0.39370078740157483" top="0" bottom="0.19685039370078741" header="0.51181102362204722" footer="0.11811023622047245"/>
      <pageSetup paperSize="9" orientation="landscape" r:id="rId1"/>
      <headerFooter alignWithMargins="0"/>
    </customSheetView>
  </customSheetViews>
  <mergeCells count="6">
    <mergeCell ref="A16:I25"/>
    <mergeCell ref="B5:B6"/>
    <mergeCell ref="C5:C6"/>
    <mergeCell ref="D5:D6"/>
    <mergeCell ref="E5:H5"/>
    <mergeCell ref="I5:I6"/>
  </mergeCells>
  <phoneticPr fontId="0" type="noConversion"/>
  <pageMargins left="0.78740157480314965" right="0.39370078740157483" top="0" bottom="0.19685039370078741" header="0.51181102362204722" footer="0.11811023622047245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F15" sqref="F15"/>
    </sheetView>
  </sheetViews>
  <sheetFormatPr defaultRowHeight="12.75" x14ac:dyDescent="0.2"/>
  <cols>
    <col min="1" max="1" width="35.7109375" style="17" customWidth="1"/>
    <col min="2" max="2" width="11.5703125" style="17" customWidth="1"/>
    <col min="3" max="3" width="12.42578125" style="17" customWidth="1"/>
    <col min="4" max="4" width="12.28515625" style="17" customWidth="1"/>
    <col min="5" max="5" width="13.7109375" style="17" customWidth="1"/>
    <col min="6" max="6" width="12.85546875" style="17" customWidth="1"/>
    <col min="7" max="7" width="13.7109375" style="17" customWidth="1"/>
    <col min="8" max="8" width="11.7109375" style="17" customWidth="1"/>
    <col min="9" max="9" width="13.7109375" style="17" customWidth="1"/>
    <col min="10" max="16384" width="9.140625" style="17"/>
  </cols>
  <sheetData>
    <row r="1" spans="1:9" x14ac:dyDescent="0.2">
      <c r="A1" s="19" t="s">
        <v>0</v>
      </c>
    </row>
    <row r="2" spans="1:9" x14ac:dyDescent="0.2">
      <c r="A2" s="19" t="s">
        <v>170</v>
      </c>
      <c r="I2" s="85">
        <f>'Brutto(A1)'!I2</f>
        <v>43689</v>
      </c>
    </row>
    <row r="3" spans="1:9" x14ac:dyDescent="0.2">
      <c r="A3" s="19" t="str">
        <f>'Brutto(A1)'!A3</f>
        <v>BUDGET FÖR 2020</v>
      </c>
      <c r="I3" s="18" t="s">
        <v>47</v>
      </c>
    </row>
    <row r="5" spans="1:9" ht="12.75" customHeight="1" x14ac:dyDescent="0.2">
      <c r="A5" s="4" t="s">
        <v>1</v>
      </c>
      <c r="B5" s="319" t="str">
        <f>'Brutto(A1)'!B5:B6</f>
        <v>Utfall 2018</v>
      </c>
      <c r="C5" s="319" t="str">
        <f>'Brutto(A1)'!C5:C6</f>
        <v>Budget 2019</v>
      </c>
      <c r="D5" s="319" t="str">
        <f>'Brutto(A1)'!D5:D6</f>
        <v>Budget 2020</v>
      </c>
      <c r="E5" s="331" t="str">
        <f>'Brutto(A1)'!E5:H5</f>
        <v>Förändring från år 2019</v>
      </c>
      <c r="F5" s="332"/>
      <c r="G5" s="333"/>
      <c r="H5" s="334"/>
      <c r="I5" s="319" t="s">
        <v>3</v>
      </c>
    </row>
    <row r="6" spans="1:9" ht="25.5" x14ac:dyDescent="0.2">
      <c r="A6" s="10" t="s">
        <v>16</v>
      </c>
      <c r="B6" s="303"/>
      <c r="C6" s="303">
        <v>2004</v>
      </c>
      <c r="D6" s="303" t="s">
        <v>43</v>
      </c>
      <c r="E6" s="55" t="s">
        <v>50</v>
      </c>
      <c r="F6" s="87" t="s">
        <v>59</v>
      </c>
      <c r="G6" s="55" t="s">
        <v>51</v>
      </c>
      <c r="H6" s="55" t="s">
        <v>23</v>
      </c>
      <c r="I6" s="303"/>
    </row>
    <row r="7" spans="1:9" ht="24.95" customHeight="1" x14ac:dyDescent="0.2">
      <c r="A7" s="7" t="s">
        <v>18</v>
      </c>
      <c r="B7" s="22">
        <v>0</v>
      </c>
      <c r="C7" s="22">
        <v>0</v>
      </c>
      <c r="D7" s="23">
        <f>C7+I7</f>
        <v>0</v>
      </c>
      <c r="E7" s="22">
        <v>0</v>
      </c>
      <c r="F7" s="22">
        <v>0</v>
      </c>
      <c r="G7" s="22">
        <v>0</v>
      </c>
      <c r="H7" s="37">
        <v>0</v>
      </c>
      <c r="I7" s="22">
        <f>SUM(E7:H7)</f>
        <v>0</v>
      </c>
    </row>
    <row r="8" spans="1:9" x14ac:dyDescent="0.2">
      <c r="A8" s="7" t="s">
        <v>171</v>
      </c>
      <c r="B8" s="22">
        <v>-4702</v>
      </c>
      <c r="C8" s="22">
        <v>-1770</v>
      </c>
      <c r="D8" s="23">
        <v>-3923</v>
      </c>
      <c r="E8" s="22">
        <v>0</v>
      </c>
      <c r="F8" s="22">
        <v>0</v>
      </c>
      <c r="G8" s="22">
        <v>0</v>
      </c>
      <c r="H8" s="37">
        <v>-2153</v>
      </c>
      <c r="I8" s="22">
        <f>SUM(E8:H8)</f>
        <v>-2153</v>
      </c>
    </row>
    <row r="9" spans="1:9" x14ac:dyDescent="0.2">
      <c r="A9" s="7" t="s">
        <v>167</v>
      </c>
      <c r="B9" s="22">
        <v>-1601</v>
      </c>
      <c r="C9" s="22">
        <v>-1900</v>
      </c>
      <c r="D9" s="23">
        <v>0</v>
      </c>
      <c r="E9" s="22">
        <v>0</v>
      </c>
      <c r="F9" s="22">
        <v>0</v>
      </c>
      <c r="G9" s="22">
        <v>0</v>
      </c>
      <c r="H9" s="37">
        <v>1900</v>
      </c>
      <c r="I9" s="22">
        <f t="shared" ref="I9:I11" si="0">SUM(E9:H9)</f>
        <v>1900</v>
      </c>
    </row>
    <row r="10" spans="1:9" x14ac:dyDescent="0.2">
      <c r="A10" s="7" t="s">
        <v>172</v>
      </c>
      <c r="B10" s="22">
        <v>-2702</v>
      </c>
      <c r="C10" s="22">
        <v>-2130</v>
      </c>
      <c r="D10" s="23">
        <v>-2277</v>
      </c>
      <c r="E10" s="22">
        <v>0</v>
      </c>
      <c r="F10" s="22">
        <v>-147</v>
      </c>
      <c r="G10" s="22">
        <v>0</v>
      </c>
      <c r="H10" s="37">
        <v>0</v>
      </c>
      <c r="I10" s="22">
        <f t="shared" si="0"/>
        <v>-147</v>
      </c>
    </row>
    <row r="11" spans="1:9" x14ac:dyDescent="0.2">
      <c r="A11" s="7" t="s">
        <v>169</v>
      </c>
      <c r="B11" s="22">
        <v>0</v>
      </c>
      <c r="C11" s="22">
        <v>0</v>
      </c>
      <c r="D11" s="23">
        <f t="shared" ref="D11" si="1">C11+I11</f>
        <v>0</v>
      </c>
      <c r="E11" s="22">
        <v>0</v>
      </c>
      <c r="F11" s="22">
        <v>0</v>
      </c>
      <c r="G11" s="22">
        <v>0</v>
      </c>
      <c r="H11" s="37">
        <v>0</v>
      </c>
      <c r="I11" s="22">
        <f t="shared" si="0"/>
        <v>0</v>
      </c>
    </row>
    <row r="12" spans="1:9" x14ac:dyDescent="0.2">
      <c r="A12" s="7"/>
      <c r="B12" s="22"/>
      <c r="C12" s="22"/>
      <c r="D12" s="23"/>
      <c r="E12" s="22"/>
      <c r="F12" s="22"/>
      <c r="G12" s="22"/>
      <c r="H12" s="37"/>
      <c r="I12" s="22"/>
    </row>
    <row r="13" spans="1:9" ht="24.95" customHeight="1" x14ac:dyDescent="0.2">
      <c r="A13" s="36" t="s">
        <v>2</v>
      </c>
      <c r="B13" s="51">
        <f t="shared" ref="B13:I13" si="2">SUM(B7:B12)</f>
        <v>-9005</v>
      </c>
      <c r="C13" s="51">
        <f t="shared" si="2"/>
        <v>-5800</v>
      </c>
      <c r="D13" s="52">
        <f t="shared" si="2"/>
        <v>-6200</v>
      </c>
      <c r="E13" s="51">
        <f t="shared" si="2"/>
        <v>0</v>
      </c>
      <c r="F13" s="51">
        <f t="shared" si="2"/>
        <v>-147</v>
      </c>
      <c r="G13" s="51">
        <f t="shared" si="2"/>
        <v>0</v>
      </c>
      <c r="H13" s="53">
        <f t="shared" si="2"/>
        <v>-253</v>
      </c>
      <c r="I13" s="51">
        <f t="shared" si="2"/>
        <v>-400</v>
      </c>
    </row>
    <row r="15" spans="1:9" x14ac:dyDescent="0.2">
      <c r="A15" s="19" t="s">
        <v>24</v>
      </c>
    </row>
    <row r="16" spans="1:9" x14ac:dyDescent="0.2">
      <c r="A16" s="322"/>
      <c r="B16" s="335"/>
      <c r="C16" s="335"/>
      <c r="D16" s="335"/>
      <c r="E16" s="335"/>
      <c r="F16" s="335"/>
      <c r="G16" s="335"/>
      <c r="H16" s="335"/>
      <c r="I16" s="336"/>
    </row>
    <row r="17" spans="1:9" x14ac:dyDescent="0.2">
      <c r="A17" s="337"/>
      <c r="B17" s="338"/>
      <c r="C17" s="338"/>
      <c r="D17" s="338"/>
      <c r="E17" s="338"/>
      <c r="F17" s="338"/>
      <c r="G17" s="338"/>
      <c r="H17" s="338"/>
      <c r="I17" s="339"/>
    </row>
    <row r="18" spans="1:9" x14ac:dyDescent="0.2">
      <c r="A18" s="337"/>
      <c r="B18" s="338"/>
      <c r="C18" s="338"/>
      <c r="D18" s="338"/>
      <c r="E18" s="338"/>
      <c r="F18" s="338"/>
      <c r="G18" s="338"/>
      <c r="H18" s="338"/>
      <c r="I18" s="339"/>
    </row>
    <row r="19" spans="1:9" x14ac:dyDescent="0.2">
      <c r="A19" s="337"/>
      <c r="B19" s="338"/>
      <c r="C19" s="338"/>
      <c r="D19" s="338"/>
      <c r="E19" s="338"/>
      <c r="F19" s="338"/>
      <c r="G19" s="338"/>
      <c r="H19" s="338"/>
      <c r="I19" s="339"/>
    </row>
    <row r="20" spans="1:9" x14ac:dyDescent="0.2">
      <c r="A20" s="337"/>
      <c r="B20" s="338"/>
      <c r="C20" s="338"/>
      <c r="D20" s="338"/>
      <c r="E20" s="338"/>
      <c r="F20" s="338"/>
      <c r="G20" s="338"/>
      <c r="H20" s="338"/>
      <c r="I20" s="339"/>
    </row>
    <row r="21" spans="1:9" x14ac:dyDescent="0.2">
      <c r="A21" s="337"/>
      <c r="B21" s="338"/>
      <c r="C21" s="338"/>
      <c r="D21" s="338"/>
      <c r="E21" s="338"/>
      <c r="F21" s="338"/>
      <c r="G21" s="338"/>
      <c r="H21" s="338"/>
      <c r="I21" s="339"/>
    </row>
    <row r="22" spans="1:9" x14ac:dyDescent="0.2">
      <c r="A22" s="340"/>
      <c r="B22" s="341"/>
      <c r="C22" s="341"/>
      <c r="D22" s="341"/>
      <c r="E22" s="341"/>
      <c r="F22" s="341"/>
      <c r="G22" s="341"/>
      <c r="H22" s="341"/>
      <c r="I22" s="342"/>
    </row>
  </sheetData>
  <customSheetViews>
    <customSheetView guid="{7FF24C95-970C-498D-A166-E67FC852DB49}">
      <selection activeCell="E6" sqref="E6"/>
      <pageMargins left="0.39370078740157483" right="0.39370078740157483" top="0.19685039370078741" bottom="0.39370078740157483" header="0.51181102362204722" footer="0.11811023622047245"/>
      <pageSetup paperSize="9" orientation="landscape" r:id="rId1"/>
      <headerFooter alignWithMargins="0"/>
    </customSheetView>
  </customSheetViews>
  <mergeCells count="6">
    <mergeCell ref="A16:I22"/>
    <mergeCell ref="B5:B6"/>
    <mergeCell ref="C5:C6"/>
    <mergeCell ref="D5:D6"/>
    <mergeCell ref="E5:H5"/>
    <mergeCell ref="I5:I6"/>
  </mergeCells>
  <phoneticPr fontId="0" type="noConversion"/>
  <pageMargins left="0.39370078740157483" right="0.39370078740157483" top="0.19685039370078741" bottom="0.39370078740157483" header="0.51181102362204722" footer="0.11811023622047245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E4" sqref="E4"/>
    </sheetView>
  </sheetViews>
  <sheetFormatPr defaultRowHeight="12.75" x14ac:dyDescent="0.2"/>
  <cols>
    <col min="1" max="1" width="35.7109375" style="17" customWidth="1"/>
    <col min="2" max="2" width="11.7109375" style="17" customWidth="1"/>
    <col min="3" max="3" width="12.140625" style="17" customWidth="1"/>
    <col min="4" max="9" width="13.7109375" style="17" customWidth="1"/>
    <col min="10" max="16384" width="9.140625" style="17"/>
  </cols>
  <sheetData>
    <row r="1" spans="1:9" x14ac:dyDescent="0.2">
      <c r="A1" s="19" t="s">
        <v>0</v>
      </c>
      <c r="I1" s="85">
        <f>'Brutto(A1)'!I2</f>
        <v>43689</v>
      </c>
    </row>
    <row r="2" spans="1:9" x14ac:dyDescent="0.2">
      <c r="A2" s="19" t="s">
        <v>170</v>
      </c>
      <c r="I2" s="21" t="s">
        <v>48</v>
      </c>
    </row>
    <row r="4" spans="1:9" x14ac:dyDescent="0.2">
      <c r="A4" s="19" t="str">
        <f>'Intäkt(A2)'!A3</f>
        <v>BUDGET FÖR 2020</v>
      </c>
    </row>
    <row r="5" spans="1:9" x14ac:dyDescent="0.2">
      <c r="A5" s="90" t="s">
        <v>61</v>
      </c>
    </row>
    <row r="6" spans="1:9" ht="12.75" customHeight="1" x14ac:dyDescent="0.2">
      <c r="A6" s="4" t="s">
        <v>4</v>
      </c>
      <c r="B6" s="319" t="s">
        <v>149</v>
      </c>
      <c r="C6" s="319" t="s">
        <v>132</v>
      </c>
      <c r="D6" s="319" t="s">
        <v>146</v>
      </c>
      <c r="E6" s="331" t="s">
        <v>153</v>
      </c>
      <c r="F6" s="332"/>
      <c r="G6" s="333"/>
      <c r="H6" s="334"/>
      <c r="I6" s="319" t="s">
        <v>3</v>
      </c>
    </row>
    <row r="7" spans="1:9" ht="25.5" x14ac:dyDescent="0.2">
      <c r="A7" s="10" t="s">
        <v>56</v>
      </c>
      <c r="B7" s="303"/>
      <c r="C7" s="303">
        <v>2004</v>
      </c>
      <c r="D7" s="303" t="s">
        <v>43</v>
      </c>
      <c r="E7" s="55" t="s">
        <v>50</v>
      </c>
      <c r="F7" s="55" t="s">
        <v>59</v>
      </c>
      <c r="G7" s="55" t="s">
        <v>51</v>
      </c>
      <c r="H7" s="55" t="s">
        <v>23</v>
      </c>
      <c r="I7" s="303"/>
    </row>
    <row r="8" spans="1:9" ht="24.95" customHeight="1" x14ac:dyDescent="0.2">
      <c r="A8" s="7" t="s">
        <v>10</v>
      </c>
      <c r="B8" s="22">
        <v>3510</v>
      </c>
      <c r="C8" s="22">
        <v>4848</v>
      </c>
      <c r="D8" s="23">
        <v>4974</v>
      </c>
      <c r="E8" s="22">
        <v>0</v>
      </c>
      <c r="F8" s="22">
        <v>126</v>
      </c>
      <c r="G8" s="22">
        <v>0</v>
      </c>
      <c r="H8" s="37">
        <v>0</v>
      </c>
      <c r="I8" s="22">
        <f t="shared" ref="I8:I17" si="0">SUM(E8:H8)</f>
        <v>126</v>
      </c>
    </row>
    <row r="9" spans="1:9" x14ac:dyDescent="0.2">
      <c r="A9" s="7" t="s">
        <v>11</v>
      </c>
      <c r="B9" s="22">
        <v>1210</v>
      </c>
      <c r="C9" s="22">
        <v>952</v>
      </c>
      <c r="D9" s="23">
        <v>1226</v>
      </c>
      <c r="E9" s="22">
        <v>274</v>
      </c>
      <c r="F9" s="22">
        <v>0</v>
      </c>
      <c r="G9" s="22">
        <v>0</v>
      </c>
      <c r="H9" s="37">
        <v>0</v>
      </c>
      <c r="I9" s="22">
        <f t="shared" si="0"/>
        <v>274</v>
      </c>
    </row>
    <row r="10" spans="1:9" ht="24.95" customHeight="1" x14ac:dyDescent="0.2">
      <c r="A10" s="8" t="s">
        <v>12</v>
      </c>
      <c r="B10" s="38">
        <f t="shared" ref="B10:H10" si="1">SUM(B8:B9)</f>
        <v>4720</v>
      </c>
      <c r="C10" s="38">
        <f t="shared" si="1"/>
        <v>5800</v>
      </c>
      <c r="D10" s="38">
        <f t="shared" si="1"/>
        <v>6200</v>
      </c>
      <c r="E10" s="38">
        <f t="shared" si="1"/>
        <v>274</v>
      </c>
      <c r="F10" s="38">
        <f t="shared" si="1"/>
        <v>126</v>
      </c>
      <c r="G10" s="38">
        <f t="shared" si="1"/>
        <v>0</v>
      </c>
      <c r="H10" s="38">
        <f t="shared" si="1"/>
        <v>0</v>
      </c>
      <c r="I10" s="38">
        <f t="shared" si="0"/>
        <v>400</v>
      </c>
    </row>
    <row r="11" spans="1:9" ht="12.75" customHeight="1" x14ac:dyDescent="0.2">
      <c r="A11" s="7" t="s">
        <v>5</v>
      </c>
      <c r="B11" s="22">
        <v>-15682</v>
      </c>
      <c r="C11" s="22">
        <v>-17137</v>
      </c>
      <c r="D11" s="249">
        <v>-18609</v>
      </c>
      <c r="E11" s="22">
        <v>0</v>
      </c>
      <c r="F11" s="22">
        <v>-1472</v>
      </c>
      <c r="G11" s="22">
        <v>0</v>
      </c>
      <c r="H11" s="37">
        <v>0</v>
      </c>
      <c r="I11" s="22">
        <f t="shared" si="0"/>
        <v>-1472</v>
      </c>
    </row>
    <row r="12" spans="1:9" x14ac:dyDescent="0.2">
      <c r="A12" s="7" t="s">
        <v>6</v>
      </c>
      <c r="B12" s="22">
        <v>-3048</v>
      </c>
      <c r="C12" s="22">
        <v>-3524</v>
      </c>
      <c r="D12" s="249">
        <v>-3532</v>
      </c>
      <c r="E12" s="22">
        <v>0</v>
      </c>
      <c r="F12" s="22">
        <v>-8</v>
      </c>
      <c r="G12" s="22">
        <v>0</v>
      </c>
      <c r="H12" s="37">
        <v>0</v>
      </c>
      <c r="I12" s="22">
        <f t="shared" si="0"/>
        <v>-8</v>
      </c>
    </row>
    <row r="13" spans="1:9" x14ac:dyDescent="0.2">
      <c r="A13" s="7" t="s">
        <v>7</v>
      </c>
      <c r="B13" s="22">
        <v>-42110</v>
      </c>
      <c r="C13" s="22">
        <v>-39849</v>
      </c>
      <c r="D13" s="249">
        <v>-41450</v>
      </c>
      <c r="E13" s="22">
        <v>-1601</v>
      </c>
      <c r="F13" s="22">
        <v>0</v>
      </c>
      <c r="G13" s="22">
        <v>0</v>
      </c>
      <c r="H13" s="37">
        <v>0</v>
      </c>
      <c r="I13" s="22">
        <f t="shared" si="0"/>
        <v>-1601</v>
      </c>
    </row>
    <row r="14" spans="1:9" x14ac:dyDescent="0.2">
      <c r="A14" s="7" t="s">
        <v>37</v>
      </c>
      <c r="B14" s="22">
        <v>-23182</v>
      </c>
      <c r="C14" s="22">
        <v>-25197</v>
      </c>
      <c r="D14" s="249">
        <v>-25700</v>
      </c>
      <c r="E14" s="22">
        <v>0</v>
      </c>
      <c r="F14" s="22">
        <v>-503</v>
      </c>
      <c r="G14" s="22">
        <v>0</v>
      </c>
      <c r="H14" s="37">
        <v>0</v>
      </c>
      <c r="I14" s="22">
        <f t="shared" si="0"/>
        <v>-503</v>
      </c>
    </row>
    <row r="15" spans="1:9" x14ac:dyDescent="0.2">
      <c r="A15" s="7" t="s">
        <v>8</v>
      </c>
      <c r="B15" s="22">
        <v>-31767</v>
      </c>
      <c r="C15" s="22">
        <v>-28893</v>
      </c>
      <c r="D15" s="249">
        <v>-27509</v>
      </c>
      <c r="E15" s="22">
        <v>0</v>
      </c>
      <c r="F15" s="22">
        <v>0</v>
      </c>
      <c r="G15" s="22">
        <v>0</v>
      </c>
      <c r="H15" s="37">
        <v>1384</v>
      </c>
      <c r="I15" s="22">
        <f t="shared" si="0"/>
        <v>1384</v>
      </c>
    </row>
    <row r="16" spans="1:9" ht="24.95" customHeight="1" x14ac:dyDescent="0.2">
      <c r="A16" s="8" t="s">
        <v>9</v>
      </c>
      <c r="B16" s="38">
        <f t="shared" ref="B16:H16" si="2">SUM(B11:B15)</f>
        <v>-115789</v>
      </c>
      <c r="C16" s="38">
        <f t="shared" si="2"/>
        <v>-114600</v>
      </c>
      <c r="D16" s="38">
        <f t="shared" si="2"/>
        <v>-116800</v>
      </c>
      <c r="E16" s="38">
        <f t="shared" si="2"/>
        <v>-1601</v>
      </c>
      <c r="F16" s="38">
        <f t="shared" si="2"/>
        <v>-1983</v>
      </c>
      <c r="G16" s="38">
        <f t="shared" si="2"/>
        <v>0</v>
      </c>
      <c r="H16" s="38">
        <f t="shared" si="2"/>
        <v>1384</v>
      </c>
      <c r="I16" s="38">
        <f t="shared" si="0"/>
        <v>-2200</v>
      </c>
    </row>
    <row r="17" spans="1:9" ht="24.95" customHeight="1" x14ac:dyDescent="0.2">
      <c r="A17" s="54" t="s">
        <v>13</v>
      </c>
      <c r="B17" s="51">
        <f t="shared" ref="B17:H17" si="3">+B10+B16</f>
        <v>-111069</v>
      </c>
      <c r="C17" s="51">
        <f t="shared" si="3"/>
        <v>-108800</v>
      </c>
      <c r="D17" s="51">
        <f t="shared" si="3"/>
        <v>-110600</v>
      </c>
      <c r="E17" s="51">
        <f t="shared" si="3"/>
        <v>-1327</v>
      </c>
      <c r="F17" s="51">
        <f t="shared" si="3"/>
        <v>-1857</v>
      </c>
      <c r="G17" s="51">
        <f t="shared" si="3"/>
        <v>0</v>
      </c>
      <c r="H17" s="51">
        <f t="shared" si="3"/>
        <v>1384</v>
      </c>
      <c r="I17" s="51">
        <f t="shared" si="0"/>
        <v>-1800</v>
      </c>
    </row>
    <row r="19" spans="1:9" x14ac:dyDescent="0.2">
      <c r="A19" s="19" t="s">
        <v>24</v>
      </c>
    </row>
    <row r="20" spans="1:9" x14ac:dyDescent="0.2">
      <c r="A20" s="322"/>
      <c r="B20" s="335"/>
      <c r="C20" s="335"/>
      <c r="D20" s="335"/>
      <c r="E20" s="335"/>
      <c r="F20" s="335"/>
      <c r="G20" s="335"/>
      <c r="H20" s="335"/>
      <c r="I20" s="336"/>
    </row>
    <row r="21" spans="1:9" x14ac:dyDescent="0.2">
      <c r="A21" s="337"/>
      <c r="B21" s="338"/>
      <c r="C21" s="338"/>
      <c r="D21" s="338"/>
      <c r="E21" s="338"/>
      <c r="F21" s="338"/>
      <c r="G21" s="338"/>
      <c r="H21" s="338"/>
      <c r="I21" s="339"/>
    </row>
    <row r="22" spans="1:9" x14ac:dyDescent="0.2">
      <c r="A22" s="337"/>
      <c r="B22" s="338"/>
      <c r="C22" s="338"/>
      <c r="D22" s="338"/>
      <c r="E22" s="338"/>
      <c r="F22" s="338"/>
      <c r="G22" s="338"/>
      <c r="H22" s="338"/>
      <c r="I22" s="339"/>
    </row>
    <row r="23" spans="1:9" x14ac:dyDescent="0.2">
      <c r="A23" s="337"/>
      <c r="B23" s="338"/>
      <c r="C23" s="338"/>
      <c r="D23" s="338"/>
      <c r="E23" s="338"/>
      <c r="F23" s="338"/>
      <c r="G23" s="338"/>
      <c r="H23" s="338"/>
      <c r="I23" s="339"/>
    </row>
    <row r="24" spans="1:9" x14ac:dyDescent="0.2">
      <c r="A24" s="337"/>
      <c r="B24" s="338"/>
      <c r="C24" s="338"/>
      <c r="D24" s="338"/>
      <c r="E24" s="338"/>
      <c r="F24" s="338"/>
      <c r="G24" s="338"/>
      <c r="H24" s="338"/>
      <c r="I24" s="339"/>
    </row>
    <row r="25" spans="1:9" x14ac:dyDescent="0.2">
      <c r="A25" s="337"/>
      <c r="B25" s="338"/>
      <c r="C25" s="338"/>
      <c r="D25" s="338"/>
      <c r="E25" s="338"/>
      <c r="F25" s="338"/>
      <c r="G25" s="338"/>
      <c r="H25" s="338"/>
      <c r="I25" s="339"/>
    </row>
    <row r="26" spans="1:9" x14ac:dyDescent="0.2">
      <c r="A26" s="337"/>
      <c r="B26" s="338"/>
      <c r="C26" s="338"/>
      <c r="D26" s="338"/>
      <c r="E26" s="338"/>
      <c r="F26" s="338"/>
      <c r="G26" s="338"/>
      <c r="H26" s="338"/>
      <c r="I26" s="339"/>
    </row>
    <row r="27" spans="1:9" x14ac:dyDescent="0.2">
      <c r="A27" s="340"/>
      <c r="B27" s="341"/>
      <c r="C27" s="341"/>
      <c r="D27" s="341"/>
      <c r="E27" s="341"/>
      <c r="F27" s="341"/>
      <c r="G27" s="341"/>
      <c r="H27" s="341"/>
      <c r="I27" s="342"/>
    </row>
  </sheetData>
  <customSheetViews>
    <customSheetView guid="{7FF24C95-970C-498D-A166-E67FC852DB49}">
      <selection activeCell="E7" sqref="E7"/>
      <pageMargins left="0.39370078740157483" right="0.39370078740157483" top="0.78740157480314965" bottom="0.39370078740157483" header="0.51181102362204722" footer="0.11811023622047245"/>
      <pageSetup paperSize="9" orientation="landscape" r:id="rId1"/>
      <headerFooter alignWithMargins="0"/>
    </customSheetView>
  </customSheetViews>
  <mergeCells count="6">
    <mergeCell ref="I6:I7"/>
    <mergeCell ref="A20:I27"/>
    <mergeCell ref="B6:B7"/>
    <mergeCell ref="C6:C7"/>
    <mergeCell ref="D6:D7"/>
    <mergeCell ref="E6:H6"/>
  </mergeCells>
  <phoneticPr fontId="0" type="noConversion"/>
  <pageMargins left="0.39370078740157483" right="0.39370078740157483" top="0.78740157480314965" bottom="0.39370078740157483" header="0.51181102362204722" footer="0.11811023622047245"/>
  <pageSetup paperSize="9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zoomScaleNormal="100" workbookViewId="0">
      <selection activeCell="F16" sqref="F16"/>
    </sheetView>
  </sheetViews>
  <sheetFormatPr defaultRowHeight="12.75" x14ac:dyDescent="0.2"/>
  <cols>
    <col min="1" max="1" width="25.7109375" style="17" customWidth="1"/>
    <col min="2" max="14" width="9.7109375" style="17" customWidth="1"/>
    <col min="15" max="15" width="12.28515625" style="17" customWidth="1"/>
    <col min="16" max="16" width="9.7109375" style="17" customWidth="1"/>
    <col min="17" max="16384" width="9.140625" style="17"/>
  </cols>
  <sheetData>
    <row r="1" spans="1:16" x14ac:dyDescent="0.2">
      <c r="A1" s="19" t="s">
        <v>0</v>
      </c>
      <c r="O1" s="85">
        <f>'Brutto(A1)'!I2</f>
        <v>43689</v>
      </c>
      <c r="P1" s="85"/>
    </row>
    <row r="2" spans="1:16" x14ac:dyDescent="0.2">
      <c r="A2" s="19" t="s">
        <v>170</v>
      </c>
      <c r="O2" s="21" t="s">
        <v>20</v>
      </c>
    </row>
    <row r="4" spans="1:16" x14ac:dyDescent="0.2">
      <c r="A4" s="19" t="s">
        <v>148</v>
      </c>
    </row>
    <row r="6" spans="1:16" ht="12.75" customHeight="1" x14ac:dyDescent="0.2">
      <c r="A6" s="1" t="s">
        <v>1</v>
      </c>
      <c r="B6" s="343" t="s">
        <v>154</v>
      </c>
      <c r="C6" s="344"/>
      <c r="D6" s="345"/>
      <c r="E6" s="33" t="s">
        <v>132</v>
      </c>
      <c r="F6" s="34"/>
      <c r="G6" s="35"/>
      <c r="H6" s="33" t="s">
        <v>146</v>
      </c>
      <c r="I6" s="34"/>
      <c r="J6" s="35"/>
      <c r="K6" s="33" t="s">
        <v>134</v>
      </c>
      <c r="L6" s="34"/>
      <c r="M6" s="35"/>
      <c r="N6" s="33" t="s">
        <v>155</v>
      </c>
      <c r="O6" s="34"/>
      <c r="P6" s="35"/>
    </row>
    <row r="7" spans="1:16" x14ac:dyDescent="0.2">
      <c r="A7" s="10" t="s">
        <v>57</v>
      </c>
      <c r="B7" s="57" t="s">
        <v>52</v>
      </c>
      <c r="C7" s="57" t="s">
        <v>53</v>
      </c>
      <c r="D7" s="13" t="s">
        <v>17</v>
      </c>
      <c r="E7" s="57" t="s">
        <v>52</v>
      </c>
      <c r="F7" s="57" t="s">
        <v>53</v>
      </c>
      <c r="G7" s="13" t="s">
        <v>17</v>
      </c>
      <c r="H7" s="57" t="s">
        <v>52</v>
      </c>
      <c r="I7" s="57" t="s">
        <v>53</v>
      </c>
      <c r="J7" s="13" t="s">
        <v>17</v>
      </c>
      <c r="K7" s="57" t="s">
        <v>52</v>
      </c>
      <c r="L7" s="57" t="s">
        <v>53</v>
      </c>
      <c r="M7" s="13" t="s">
        <v>17</v>
      </c>
      <c r="N7" s="57" t="s">
        <v>52</v>
      </c>
      <c r="O7" s="57" t="s">
        <v>53</v>
      </c>
      <c r="P7" s="13" t="s">
        <v>17</v>
      </c>
    </row>
    <row r="8" spans="1:16" ht="24.95" customHeight="1" x14ac:dyDescent="0.2">
      <c r="A8" s="7" t="s">
        <v>18</v>
      </c>
      <c r="B8" s="27">
        <f>'Brutto(A1)'!B7</f>
        <v>0</v>
      </c>
      <c r="C8" s="27">
        <f>'Intäkt(A2)'!B7</f>
        <v>0</v>
      </c>
      <c r="D8" s="22">
        <f>B8+C8</f>
        <v>0</v>
      </c>
      <c r="E8" s="88">
        <f>'Brutto(A1)'!C7</f>
        <v>900</v>
      </c>
      <c r="F8" s="88">
        <f>'Intäkt(A2)'!C7</f>
        <v>0</v>
      </c>
      <c r="G8" s="22">
        <f>E8+F8</f>
        <v>900</v>
      </c>
      <c r="H8" s="28">
        <f>'Brutto(A1)'!D7</f>
        <v>950</v>
      </c>
      <c r="I8" s="28">
        <f>'Intäkt(A2)'!D7</f>
        <v>0</v>
      </c>
      <c r="J8" s="22">
        <f>H8+I8</f>
        <v>950</v>
      </c>
      <c r="K8" s="27"/>
      <c r="L8" s="28"/>
      <c r="M8" s="22">
        <f t="shared" ref="M8:M12" si="0">K8-L8</f>
        <v>0</v>
      </c>
      <c r="N8" s="27"/>
      <c r="O8" s="27"/>
      <c r="P8" s="22">
        <f t="shared" ref="P8:P12" si="1">N8-O8</f>
        <v>0</v>
      </c>
    </row>
    <row r="9" spans="1:16" x14ac:dyDescent="0.2">
      <c r="A9" s="7" t="s">
        <v>171</v>
      </c>
      <c r="B9" s="27">
        <f>'Brutto(A1)'!B8</f>
        <v>80422</v>
      </c>
      <c r="C9" s="27">
        <f>'Intäkt(A2)'!B8</f>
        <v>-4702</v>
      </c>
      <c r="D9" s="22">
        <f t="shared" ref="D9:D12" si="2">B9+C9</f>
        <v>75720</v>
      </c>
      <c r="E9" s="88">
        <f>'Brutto(A1)'!C8</f>
        <v>78159</v>
      </c>
      <c r="F9" s="88">
        <f>'Intäkt(A2)'!C8</f>
        <v>-1770</v>
      </c>
      <c r="G9" s="22">
        <f t="shared" ref="G9:G12" si="3">E9+F9</f>
        <v>76389</v>
      </c>
      <c r="H9" s="28">
        <f>'Brutto(A1)'!D8</f>
        <v>83420</v>
      </c>
      <c r="I9" s="28">
        <f>'Intäkt(A2)'!D8</f>
        <v>-3923</v>
      </c>
      <c r="J9" s="22">
        <f t="shared" ref="J9:J12" si="4">H9+I9</f>
        <v>79497</v>
      </c>
      <c r="K9" s="27"/>
      <c r="L9" s="28"/>
      <c r="M9" s="22">
        <f t="shared" si="0"/>
        <v>0</v>
      </c>
      <c r="N9" s="27"/>
      <c r="O9" s="27"/>
      <c r="P9" s="22">
        <f t="shared" si="1"/>
        <v>0</v>
      </c>
    </row>
    <row r="10" spans="1:16" x14ac:dyDescent="0.2">
      <c r="A10" s="7" t="s">
        <v>167</v>
      </c>
      <c r="B10" s="27">
        <f>'Brutto(A1)'!B9</f>
        <v>3479</v>
      </c>
      <c r="C10" s="27">
        <f>'Intäkt(A2)'!B9</f>
        <v>-1601</v>
      </c>
      <c r="D10" s="22">
        <f t="shared" si="2"/>
        <v>1878</v>
      </c>
      <c r="E10" s="88">
        <f>'Brutto(A1)'!C9</f>
        <v>3311</v>
      </c>
      <c r="F10" s="88">
        <f>'Intäkt(A2)'!C9</f>
        <v>-1900</v>
      </c>
      <c r="G10" s="22">
        <f t="shared" si="3"/>
        <v>1411</v>
      </c>
      <c r="H10" s="28">
        <f>'Brutto(A1)'!D9</f>
        <v>0</v>
      </c>
      <c r="I10" s="28">
        <f>'Intäkt(A2)'!D9</f>
        <v>0</v>
      </c>
      <c r="J10" s="22">
        <f t="shared" si="4"/>
        <v>0</v>
      </c>
      <c r="K10" s="27"/>
      <c r="L10" s="28"/>
      <c r="M10" s="22">
        <f t="shared" si="0"/>
        <v>0</v>
      </c>
      <c r="N10" s="27"/>
      <c r="O10" s="27"/>
      <c r="P10" s="22">
        <f t="shared" si="1"/>
        <v>0</v>
      </c>
    </row>
    <row r="11" spans="1:16" x14ac:dyDescent="0.2">
      <c r="A11" s="7" t="s">
        <v>172</v>
      </c>
      <c r="B11" s="27">
        <f>'Brutto(A1)'!B10</f>
        <v>10340</v>
      </c>
      <c r="C11" s="27">
        <f>'Intäkt(A2)'!B10</f>
        <v>-2702</v>
      </c>
      <c r="D11" s="22">
        <f t="shared" si="2"/>
        <v>7638</v>
      </c>
      <c r="E11" s="88">
        <f>'Brutto(A1)'!C10</f>
        <v>10000</v>
      </c>
      <c r="F11" s="88">
        <f>'Intäkt(A2)'!C10</f>
        <v>-2130</v>
      </c>
      <c r="G11" s="22">
        <f t="shared" si="3"/>
        <v>7870</v>
      </c>
      <c r="H11" s="28">
        <f>'Brutto(A1)'!D10</f>
        <v>10200</v>
      </c>
      <c r="I11" s="28">
        <f>'Intäkt(A2)'!D10</f>
        <v>-2277</v>
      </c>
      <c r="J11" s="22">
        <f t="shared" si="4"/>
        <v>7923</v>
      </c>
      <c r="K11" s="27"/>
      <c r="L11" s="28"/>
      <c r="M11" s="22">
        <f t="shared" si="0"/>
        <v>0</v>
      </c>
      <c r="N11" s="27"/>
      <c r="O11" s="27"/>
      <c r="P11" s="22">
        <f t="shared" si="1"/>
        <v>0</v>
      </c>
    </row>
    <row r="12" spans="1:16" x14ac:dyDescent="0.2">
      <c r="A12" s="7" t="s">
        <v>169</v>
      </c>
      <c r="B12" s="27">
        <f>'Brutto(A1)'!B11</f>
        <v>21548</v>
      </c>
      <c r="C12" s="27">
        <f>'Intäkt(A2)'!B11</f>
        <v>0</v>
      </c>
      <c r="D12" s="22">
        <f t="shared" si="2"/>
        <v>21548</v>
      </c>
      <c r="E12" s="88">
        <f>'Brutto(A1)'!C11</f>
        <v>22230</v>
      </c>
      <c r="F12" s="88">
        <f>'Intäkt(A2)'!C11</f>
        <v>0</v>
      </c>
      <c r="G12" s="22">
        <f t="shared" si="3"/>
        <v>22230</v>
      </c>
      <c r="H12" s="28">
        <f>'Brutto(A1)'!D11</f>
        <v>22230</v>
      </c>
      <c r="I12" s="28">
        <f>'Intäkt(A2)'!D11</f>
        <v>0</v>
      </c>
      <c r="J12" s="22">
        <f t="shared" si="4"/>
        <v>22230</v>
      </c>
      <c r="K12" s="27"/>
      <c r="L12" s="28"/>
      <c r="M12" s="22">
        <f t="shared" si="0"/>
        <v>0</v>
      </c>
      <c r="N12" s="27"/>
      <c r="O12" s="27"/>
      <c r="P12" s="22">
        <f t="shared" si="1"/>
        <v>0</v>
      </c>
    </row>
    <row r="13" spans="1:16" x14ac:dyDescent="0.2">
      <c r="A13" s="7"/>
      <c r="B13" s="22"/>
      <c r="C13" s="22"/>
      <c r="D13" s="22"/>
      <c r="E13" s="58"/>
      <c r="F13" s="22"/>
      <c r="G13" s="22"/>
      <c r="H13" s="23"/>
      <c r="I13" s="23"/>
      <c r="J13" s="22">
        <f>+H13-I13</f>
        <v>0</v>
      </c>
      <c r="K13" s="27"/>
      <c r="L13" s="28"/>
      <c r="M13" s="22">
        <f>+K13-L13</f>
        <v>0</v>
      </c>
      <c r="N13" s="27"/>
      <c r="O13" s="27"/>
      <c r="P13" s="22">
        <f>+N13-O13</f>
        <v>0</v>
      </c>
    </row>
    <row r="14" spans="1:16" ht="24.95" customHeight="1" x14ac:dyDescent="0.2">
      <c r="A14" s="36" t="s">
        <v>2</v>
      </c>
      <c r="B14" s="51">
        <f t="shared" ref="B14:P14" si="5">SUM(B8:B13)</f>
        <v>115789</v>
      </c>
      <c r="C14" s="51">
        <f t="shared" si="5"/>
        <v>-9005</v>
      </c>
      <c r="D14" s="51">
        <f t="shared" si="5"/>
        <v>106784</v>
      </c>
      <c r="E14" s="51">
        <f t="shared" si="5"/>
        <v>114600</v>
      </c>
      <c r="F14" s="51">
        <f t="shared" si="5"/>
        <v>-5800</v>
      </c>
      <c r="G14" s="51">
        <f t="shared" si="5"/>
        <v>108800</v>
      </c>
      <c r="H14" s="51">
        <f t="shared" si="5"/>
        <v>116800</v>
      </c>
      <c r="I14" s="51">
        <f t="shared" si="5"/>
        <v>-6200</v>
      </c>
      <c r="J14" s="51">
        <f t="shared" si="5"/>
        <v>110600</v>
      </c>
      <c r="K14" s="51">
        <f t="shared" si="5"/>
        <v>0</v>
      </c>
      <c r="L14" s="51">
        <f t="shared" si="5"/>
        <v>0</v>
      </c>
      <c r="M14" s="51">
        <f t="shared" si="5"/>
        <v>0</v>
      </c>
      <c r="N14" s="51">
        <f t="shared" si="5"/>
        <v>0</v>
      </c>
      <c r="O14" s="51">
        <f t="shared" si="5"/>
        <v>0</v>
      </c>
      <c r="P14" s="51">
        <f t="shared" si="5"/>
        <v>0</v>
      </c>
    </row>
    <row r="15" spans="1:16" x14ac:dyDescent="0.2"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ht="24.95" customHeight="1" x14ac:dyDescent="0.2">
      <c r="A16" s="12" t="s">
        <v>19</v>
      </c>
      <c r="B16" s="60"/>
      <c r="C16" s="61"/>
      <c r="D16" s="60">
        <f>B16-C16</f>
        <v>0</v>
      </c>
      <c r="E16" s="61"/>
      <c r="F16" s="60"/>
      <c r="G16" s="60">
        <f>E16-F16</f>
        <v>0</v>
      </c>
      <c r="H16" s="61"/>
      <c r="I16" s="60"/>
      <c r="J16" s="60">
        <f>H16-I16</f>
        <v>0</v>
      </c>
      <c r="K16" s="61"/>
      <c r="L16" s="60"/>
      <c r="M16" s="60">
        <f>K16-L16</f>
        <v>0</v>
      </c>
      <c r="N16" s="61"/>
      <c r="O16" s="60"/>
      <c r="P16" s="60">
        <f>N16-O16</f>
        <v>0</v>
      </c>
    </row>
    <row r="18" spans="1:16" x14ac:dyDescent="0.2">
      <c r="A18" s="19" t="s">
        <v>15</v>
      </c>
    </row>
    <row r="19" spans="1:16" x14ac:dyDescent="0.2">
      <c r="A19" s="346" t="s">
        <v>54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6"/>
    </row>
    <row r="20" spans="1:16" x14ac:dyDescent="0.2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9"/>
    </row>
    <row r="21" spans="1:16" x14ac:dyDescent="0.2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9"/>
    </row>
    <row r="22" spans="1:16" x14ac:dyDescent="0.2">
      <c r="A22" s="337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9"/>
    </row>
    <row r="23" spans="1:16" x14ac:dyDescent="0.2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9"/>
    </row>
    <row r="24" spans="1:16" x14ac:dyDescent="0.2">
      <c r="A24" s="337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9"/>
    </row>
    <row r="25" spans="1:16" x14ac:dyDescent="0.2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2"/>
    </row>
  </sheetData>
  <customSheetViews>
    <customSheetView guid="{7FF24C95-970C-498D-A166-E67FC852DB49}" fitToPage="1">
      <selection activeCell="N7" sqref="N7"/>
      <pageMargins left="0" right="0" top="0.98425196850393704" bottom="0.98425196850393704" header="0.51181102362204722" footer="0.51181102362204722"/>
      <pageSetup paperSize="9" scale="80" orientation="landscape" r:id="rId1"/>
      <headerFooter alignWithMargins="0"/>
    </customSheetView>
  </customSheetViews>
  <mergeCells count="2">
    <mergeCell ref="B6:D6"/>
    <mergeCell ref="A19:P25"/>
  </mergeCells>
  <phoneticPr fontId="0" type="noConversion"/>
  <pageMargins left="0" right="0" top="0.98425196850393704" bottom="0.98425196850393704" header="0.51181102362204722" footer="0.51181102362204722"/>
  <pageSetup paperSize="9" scale="84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zoomScaleNormal="100" workbookViewId="0">
      <selection activeCell="A33" sqref="A33:H42"/>
    </sheetView>
  </sheetViews>
  <sheetFormatPr defaultRowHeight="12.75" x14ac:dyDescent="0.2"/>
  <cols>
    <col min="1" max="1" width="26.28515625" style="17" customWidth="1"/>
    <col min="2" max="2" width="10.5703125" style="17" customWidth="1"/>
    <col min="3" max="3" width="12.7109375" style="25" customWidth="1"/>
    <col min="4" max="4" width="10.85546875" style="17" customWidth="1"/>
    <col min="5" max="5" width="10.140625" style="17" customWidth="1"/>
    <col min="6" max="6" width="9.5703125" style="17" customWidth="1"/>
    <col min="7" max="7" width="12.7109375" style="17" customWidth="1"/>
    <col min="8" max="8" width="48.28515625" style="17" customWidth="1"/>
    <col min="9" max="9" width="9.140625" style="17"/>
    <col min="10" max="10" width="11.85546875" style="17" customWidth="1"/>
    <col min="11" max="256" width="9.140625" style="17"/>
    <col min="257" max="257" width="26.28515625" style="17" customWidth="1"/>
    <col min="258" max="258" width="10.5703125" style="17" customWidth="1"/>
    <col min="259" max="259" width="12.7109375" style="17" customWidth="1"/>
    <col min="260" max="260" width="10.85546875" style="17" customWidth="1"/>
    <col min="261" max="261" width="10.140625" style="17" customWidth="1"/>
    <col min="262" max="262" width="9.5703125" style="17" customWidth="1"/>
    <col min="263" max="263" width="12.7109375" style="17" customWidth="1"/>
    <col min="264" max="264" width="48.28515625" style="17" customWidth="1"/>
    <col min="265" max="265" width="9.140625" style="17"/>
    <col min="266" max="266" width="11.85546875" style="17" customWidth="1"/>
    <col min="267" max="512" width="9.140625" style="17"/>
    <col min="513" max="513" width="26.28515625" style="17" customWidth="1"/>
    <col min="514" max="514" width="10.5703125" style="17" customWidth="1"/>
    <col min="515" max="515" width="12.7109375" style="17" customWidth="1"/>
    <col min="516" max="516" width="10.85546875" style="17" customWidth="1"/>
    <col min="517" max="517" width="10.140625" style="17" customWidth="1"/>
    <col min="518" max="518" width="9.5703125" style="17" customWidth="1"/>
    <col min="519" max="519" width="12.7109375" style="17" customWidth="1"/>
    <col min="520" max="520" width="48.28515625" style="17" customWidth="1"/>
    <col min="521" max="521" width="9.140625" style="17"/>
    <col min="522" max="522" width="11.85546875" style="17" customWidth="1"/>
    <col min="523" max="768" width="9.140625" style="17"/>
    <col min="769" max="769" width="26.28515625" style="17" customWidth="1"/>
    <col min="770" max="770" width="10.5703125" style="17" customWidth="1"/>
    <col min="771" max="771" width="12.7109375" style="17" customWidth="1"/>
    <col min="772" max="772" width="10.85546875" style="17" customWidth="1"/>
    <col min="773" max="773" width="10.140625" style="17" customWidth="1"/>
    <col min="774" max="774" width="9.5703125" style="17" customWidth="1"/>
    <col min="775" max="775" width="12.7109375" style="17" customWidth="1"/>
    <col min="776" max="776" width="48.28515625" style="17" customWidth="1"/>
    <col min="777" max="777" width="9.140625" style="17"/>
    <col min="778" max="778" width="11.85546875" style="17" customWidth="1"/>
    <col min="779" max="1024" width="9.140625" style="17"/>
    <col min="1025" max="1025" width="26.28515625" style="17" customWidth="1"/>
    <col min="1026" max="1026" width="10.5703125" style="17" customWidth="1"/>
    <col min="1027" max="1027" width="12.7109375" style="17" customWidth="1"/>
    <col min="1028" max="1028" width="10.85546875" style="17" customWidth="1"/>
    <col min="1029" max="1029" width="10.140625" style="17" customWidth="1"/>
    <col min="1030" max="1030" width="9.5703125" style="17" customWidth="1"/>
    <col min="1031" max="1031" width="12.7109375" style="17" customWidth="1"/>
    <col min="1032" max="1032" width="48.28515625" style="17" customWidth="1"/>
    <col min="1033" max="1033" width="9.140625" style="17"/>
    <col min="1034" max="1034" width="11.85546875" style="17" customWidth="1"/>
    <col min="1035" max="1280" width="9.140625" style="17"/>
    <col min="1281" max="1281" width="26.28515625" style="17" customWidth="1"/>
    <col min="1282" max="1282" width="10.5703125" style="17" customWidth="1"/>
    <col min="1283" max="1283" width="12.7109375" style="17" customWidth="1"/>
    <col min="1284" max="1284" width="10.85546875" style="17" customWidth="1"/>
    <col min="1285" max="1285" width="10.140625" style="17" customWidth="1"/>
    <col min="1286" max="1286" width="9.5703125" style="17" customWidth="1"/>
    <col min="1287" max="1287" width="12.7109375" style="17" customWidth="1"/>
    <col min="1288" max="1288" width="48.28515625" style="17" customWidth="1"/>
    <col min="1289" max="1289" width="9.140625" style="17"/>
    <col min="1290" max="1290" width="11.85546875" style="17" customWidth="1"/>
    <col min="1291" max="1536" width="9.140625" style="17"/>
    <col min="1537" max="1537" width="26.28515625" style="17" customWidth="1"/>
    <col min="1538" max="1538" width="10.5703125" style="17" customWidth="1"/>
    <col min="1539" max="1539" width="12.7109375" style="17" customWidth="1"/>
    <col min="1540" max="1540" width="10.85546875" style="17" customWidth="1"/>
    <col min="1541" max="1541" width="10.140625" style="17" customWidth="1"/>
    <col min="1542" max="1542" width="9.5703125" style="17" customWidth="1"/>
    <col min="1543" max="1543" width="12.7109375" style="17" customWidth="1"/>
    <col min="1544" max="1544" width="48.28515625" style="17" customWidth="1"/>
    <col min="1545" max="1545" width="9.140625" style="17"/>
    <col min="1546" max="1546" width="11.85546875" style="17" customWidth="1"/>
    <col min="1547" max="1792" width="9.140625" style="17"/>
    <col min="1793" max="1793" width="26.28515625" style="17" customWidth="1"/>
    <col min="1794" max="1794" width="10.5703125" style="17" customWidth="1"/>
    <col min="1795" max="1795" width="12.7109375" style="17" customWidth="1"/>
    <col min="1796" max="1796" width="10.85546875" style="17" customWidth="1"/>
    <col min="1797" max="1797" width="10.140625" style="17" customWidth="1"/>
    <col min="1798" max="1798" width="9.5703125" style="17" customWidth="1"/>
    <col min="1799" max="1799" width="12.7109375" style="17" customWidth="1"/>
    <col min="1800" max="1800" width="48.28515625" style="17" customWidth="1"/>
    <col min="1801" max="1801" width="9.140625" style="17"/>
    <col min="1802" max="1802" width="11.85546875" style="17" customWidth="1"/>
    <col min="1803" max="2048" width="9.140625" style="17"/>
    <col min="2049" max="2049" width="26.28515625" style="17" customWidth="1"/>
    <col min="2050" max="2050" width="10.5703125" style="17" customWidth="1"/>
    <col min="2051" max="2051" width="12.7109375" style="17" customWidth="1"/>
    <col min="2052" max="2052" width="10.85546875" style="17" customWidth="1"/>
    <col min="2053" max="2053" width="10.140625" style="17" customWidth="1"/>
    <col min="2054" max="2054" width="9.5703125" style="17" customWidth="1"/>
    <col min="2055" max="2055" width="12.7109375" style="17" customWidth="1"/>
    <col min="2056" max="2056" width="48.28515625" style="17" customWidth="1"/>
    <col min="2057" max="2057" width="9.140625" style="17"/>
    <col min="2058" max="2058" width="11.85546875" style="17" customWidth="1"/>
    <col min="2059" max="2304" width="9.140625" style="17"/>
    <col min="2305" max="2305" width="26.28515625" style="17" customWidth="1"/>
    <col min="2306" max="2306" width="10.5703125" style="17" customWidth="1"/>
    <col min="2307" max="2307" width="12.7109375" style="17" customWidth="1"/>
    <col min="2308" max="2308" width="10.85546875" style="17" customWidth="1"/>
    <col min="2309" max="2309" width="10.140625" style="17" customWidth="1"/>
    <col min="2310" max="2310" width="9.5703125" style="17" customWidth="1"/>
    <col min="2311" max="2311" width="12.7109375" style="17" customWidth="1"/>
    <col min="2312" max="2312" width="48.28515625" style="17" customWidth="1"/>
    <col min="2313" max="2313" width="9.140625" style="17"/>
    <col min="2314" max="2314" width="11.85546875" style="17" customWidth="1"/>
    <col min="2315" max="2560" width="9.140625" style="17"/>
    <col min="2561" max="2561" width="26.28515625" style="17" customWidth="1"/>
    <col min="2562" max="2562" width="10.5703125" style="17" customWidth="1"/>
    <col min="2563" max="2563" width="12.7109375" style="17" customWidth="1"/>
    <col min="2564" max="2564" width="10.85546875" style="17" customWidth="1"/>
    <col min="2565" max="2565" width="10.140625" style="17" customWidth="1"/>
    <col min="2566" max="2566" width="9.5703125" style="17" customWidth="1"/>
    <col min="2567" max="2567" width="12.7109375" style="17" customWidth="1"/>
    <col min="2568" max="2568" width="48.28515625" style="17" customWidth="1"/>
    <col min="2569" max="2569" width="9.140625" style="17"/>
    <col min="2570" max="2570" width="11.85546875" style="17" customWidth="1"/>
    <col min="2571" max="2816" width="9.140625" style="17"/>
    <col min="2817" max="2817" width="26.28515625" style="17" customWidth="1"/>
    <col min="2818" max="2818" width="10.5703125" style="17" customWidth="1"/>
    <col min="2819" max="2819" width="12.7109375" style="17" customWidth="1"/>
    <col min="2820" max="2820" width="10.85546875" style="17" customWidth="1"/>
    <col min="2821" max="2821" width="10.140625" style="17" customWidth="1"/>
    <col min="2822" max="2822" width="9.5703125" style="17" customWidth="1"/>
    <col min="2823" max="2823" width="12.7109375" style="17" customWidth="1"/>
    <col min="2824" max="2824" width="48.28515625" style="17" customWidth="1"/>
    <col min="2825" max="2825" width="9.140625" style="17"/>
    <col min="2826" max="2826" width="11.85546875" style="17" customWidth="1"/>
    <col min="2827" max="3072" width="9.140625" style="17"/>
    <col min="3073" max="3073" width="26.28515625" style="17" customWidth="1"/>
    <col min="3074" max="3074" width="10.5703125" style="17" customWidth="1"/>
    <col min="3075" max="3075" width="12.7109375" style="17" customWidth="1"/>
    <col min="3076" max="3076" width="10.85546875" style="17" customWidth="1"/>
    <col min="3077" max="3077" width="10.140625" style="17" customWidth="1"/>
    <col min="3078" max="3078" width="9.5703125" style="17" customWidth="1"/>
    <col min="3079" max="3079" width="12.7109375" style="17" customWidth="1"/>
    <col min="3080" max="3080" width="48.28515625" style="17" customWidth="1"/>
    <col min="3081" max="3081" width="9.140625" style="17"/>
    <col min="3082" max="3082" width="11.85546875" style="17" customWidth="1"/>
    <col min="3083" max="3328" width="9.140625" style="17"/>
    <col min="3329" max="3329" width="26.28515625" style="17" customWidth="1"/>
    <col min="3330" max="3330" width="10.5703125" style="17" customWidth="1"/>
    <col min="3331" max="3331" width="12.7109375" style="17" customWidth="1"/>
    <col min="3332" max="3332" width="10.85546875" style="17" customWidth="1"/>
    <col min="3333" max="3333" width="10.140625" style="17" customWidth="1"/>
    <col min="3334" max="3334" width="9.5703125" style="17" customWidth="1"/>
    <col min="3335" max="3335" width="12.7109375" style="17" customWidth="1"/>
    <col min="3336" max="3336" width="48.28515625" style="17" customWidth="1"/>
    <col min="3337" max="3337" width="9.140625" style="17"/>
    <col min="3338" max="3338" width="11.85546875" style="17" customWidth="1"/>
    <col min="3339" max="3584" width="9.140625" style="17"/>
    <col min="3585" max="3585" width="26.28515625" style="17" customWidth="1"/>
    <col min="3586" max="3586" width="10.5703125" style="17" customWidth="1"/>
    <col min="3587" max="3587" width="12.7109375" style="17" customWidth="1"/>
    <col min="3588" max="3588" width="10.85546875" style="17" customWidth="1"/>
    <col min="3589" max="3589" width="10.140625" style="17" customWidth="1"/>
    <col min="3590" max="3590" width="9.5703125" style="17" customWidth="1"/>
    <col min="3591" max="3591" width="12.7109375" style="17" customWidth="1"/>
    <col min="3592" max="3592" width="48.28515625" style="17" customWidth="1"/>
    <col min="3593" max="3593" width="9.140625" style="17"/>
    <col min="3594" max="3594" width="11.85546875" style="17" customWidth="1"/>
    <col min="3595" max="3840" width="9.140625" style="17"/>
    <col min="3841" max="3841" width="26.28515625" style="17" customWidth="1"/>
    <col min="3842" max="3842" width="10.5703125" style="17" customWidth="1"/>
    <col min="3843" max="3843" width="12.7109375" style="17" customWidth="1"/>
    <col min="3844" max="3844" width="10.85546875" style="17" customWidth="1"/>
    <col min="3845" max="3845" width="10.140625" style="17" customWidth="1"/>
    <col min="3846" max="3846" width="9.5703125" style="17" customWidth="1"/>
    <col min="3847" max="3847" width="12.7109375" style="17" customWidth="1"/>
    <col min="3848" max="3848" width="48.28515625" style="17" customWidth="1"/>
    <col min="3849" max="3849" width="9.140625" style="17"/>
    <col min="3850" max="3850" width="11.85546875" style="17" customWidth="1"/>
    <col min="3851" max="4096" width="9.140625" style="17"/>
    <col min="4097" max="4097" width="26.28515625" style="17" customWidth="1"/>
    <col min="4098" max="4098" width="10.5703125" style="17" customWidth="1"/>
    <col min="4099" max="4099" width="12.7109375" style="17" customWidth="1"/>
    <col min="4100" max="4100" width="10.85546875" style="17" customWidth="1"/>
    <col min="4101" max="4101" width="10.140625" style="17" customWidth="1"/>
    <col min="4102" max="4102" width="9.5703125" style="17" customWidth="1"/>
    <col min="4103" max="4103" width="12.7109375" style="17" customWidth="1"/>
    <col min="4104" max="4104" width="48.28515625" style="17" customWidth="1"/>
    <col min="4105" max="4105" width="9.140625" style="17"/>
    <col min="4106" max="4106" width="11.85546875" style="17" customWidth="1"/>
    <col min="4107" max="4352" width="9.140625" style="17"/>
    <col min="4353" max="4353" width="26.28515625" style="17" customWidth="1"/>
    <col min="4354" max="4354" width="10.5703125" style="17" customWidth="1"/>
    <col min="4355" max="4355" width="12.7109375" style="17" customWidth="1"/>
    <col min="4356" max="4356" width="10.85546875" style="17" customWidth="1"/>
    <col min="4357" max="4357" width="10.140625" style="17" customWidth="1"/>
    <col min="4358" max="4358" width="9.5703125" style="17" customWidth="1"/>
    <col min="4359" max="4359" width="12.7109375" style="17" customWidth="1"/>
    <col min="4360" max="4360" width="48.28515625" style="17" customWidth="1"/>
    <col min="4361" max="4361" width="9.140625" style="17"/>
    <col min="4362" max="4362" width="11.85546875" style="17" customWidth="1"/>
    <col min="4363" max="4608" width="9.140625" style="17"/>
    <col min="4609" max="4609" width="26.28515625" style="17" customWidth="1"/>
    <col min="4610" max="4610" width="10.5703125" style="17" customWidth="1"/>
    <col min="4611" max="4611" width="12.7109375" style="17" customWidth="1"/>
    <col min="4612" max="4612" width="10.85546875" style="17" customWidth="1"/>
    <col min="4613" max="4613" width="10.140625" style="17" customWidth="1"/>
    <col min="4614" max="4614" width="9.5703125" style="17" customWidth="1"/>
    <col min="4615" max="4615" width="12.7109375" style="17" customWidth="1"/>
    <col min="4616" max="4616" width="48.28515625" style="17" customWidth="1"/>
    <col min="4617" max="4617" width="9.140625" style="17"/>
    <col min="4618" max="4618" width="11.85546875" style="17" customWidth="1"/>
    <col min="4619" max="4864" width="9.140625" style="17"/>
    <col min="4865" max="4865" width="26.28515625" style="17" customWidth="1"/>
    <col min="4866" max="4866" width="10.5703125" style="17" customWidth="1"/>
    <col min="4867" max="4867" width="12.7109375" style="17" customWidth="1"/>
    <col min="4868" max="4868" width="10.85546875" style="17" customWidth="1"/>
    <col min="4869" max="4869" width="10.140625" style="17" customWidth="1"/>
    <col min="4870" max="4870" width="9.5703125" style="17" customWidth="1"/>
    <col min="4871" max="4871" width="12.7109375" style="17" customWidth="1"/>
    <col min="4872" max="4872" width="48.28515625" style="17" customWidth="1"/>
    <col min="4873" max="4873" width="9.140625" style="17"/>
    <col min="4874" max="4874" width="11.85546875" style="17" customWidth="1"/>
    <col min="4875" max="5120" width="9.140625" style="17"/>
    <col min="5121" max="5121" width="26.28515625" style="17" customWidth="1"/>
    <col min="5122" max="5122" width="10.5703125" style="17" customWidth="1"/>
    <col min="5123" max="5123" width="12.7109375" style="17" customWidth="1"/>
    <col min="5124" max="5124" width="10.85546875" style="17" customWidth="1"/>
    <col min="5125" max="5125" width="10.140625" style="17" customWidth="1"/>
    <col min="5126" max="5126" width="9.5703125" style="17" customWidth="1"/>
    <col min="5127" max="5127" width="12.7109375" style="17" customWidth="1"/>
    <col min="5128" max="5128" width="48.28515625" style="17" customWidth="1"/>
    <col min="5129" max="5129" width="9.140625" style="17"/>
    <col min="5130" max="5130" width="11.85546875" style="17" customWidth="1"/>
    <col min="5131" max="5376" width="9.140625" style="17"/>
    <col min="5377" max="5377" width="26.28515625" style="17" customWidth="1"/>
    <col min="5378" max="5378" width="10.5703125" style="17" customWidth="1"/>
    <col min="5379" max="5379" width="12.7109375" style="17" customWidth="1"/>
    <col min="5380" max="5380" width="10.85546875" style="17" customWidth="1"/>
    <col min="5381" max="5381" width="10.140625" style="17" customWidth="1"/>
    <col min="5382" max="5382" width="9.5703125" style="17" customWidth="1"/>
    <col min="5383" max="5383" width="12.7109375" style="17" customWidth="1"/>
    <col min="5384" max="5384" width="48.28515625" style="17" customWidth="1"/>
    <col min="5385" max="5385" width="9.140625" style="17"/>
    <col min="5386" max="5386" width="11.85546875" style="17" customWidth="1"/>
    <col min="5387" max="5632" width="9.140625" style="17"/>
    <col min="5633" max="5633" width="26.28515625" style="17" customWidth="1"/>
    <col min="5634" max="5634" width="10.5703125" style="17" customWidth="1"/>
    <col min="5635" max="5635" width="12.7109375" style="17" customWidth="1"/>
    <col min="5636" max="5636" width="10.85546875" style="17" customWidth="1"/>
    <col min="5637" max="5637" width="10.140625" style="17" customWidth="1"/>
    <col min="5638" max="5638" width="9.5703125" style="17" customWidth="1"/>
    <col min="5639" max="5639" width="12.7109375" style="17" customWidth="1"/>
    <col min="5640" max="5640" width="48.28515625" style="17" customWidth="1"/>
    <col min="5641" max="5641" width="9.140625" style="17"/>
    <col min="5642" max="5642" width="11.85546875" style="17" customWidth="1"/>
    <col min="5643" max="5888" width="9.140625" style="17"/>
    <col min="5889" max="5889" width="26.28515625" style="17" customWidth="1"/>
    <col min="5890" max="5890" width="10.5703125" style="17" customWidth="1"/>
    <col min="5891" max="5891" width="12.7109375" style="17" customWidth="1"/>
    <col min="5892" max="5892" width="10.85546875" style="17" customWidth="1"/>
    <col min="5893" max="5893" width="10.140625" style="17" customWidth="1"/>
    <col min="5894" max="5894" width="9.5703125" style="17" customWidth="1"/>
    <col min="5895" max="5895" width="12.7109375" style="17" customWidth="1"/>
    <col min="5896" max="5896" width="48.28515625" style="17" customWidth="1"/>
    <col min="5897" max="5897" width="9.140625" style="17"/>
    <col min="5898" max="5898" width="11.85546875" style="17" customWidth="1"/>
    <col min="5899" max="6144" width="9.140625" style="17"/>
    <col min="6145" max="6145" width="26.28515625" style="17" customWidth="1"/>
    <col min="6146" max="6146" width="10.5703125" style="17" customWidth="1"/>
    <col min="6147" max="6147" width="12.7109375" style="17" customWidth="1"/>
    <col min="6148" max="6148" width="10.85546875" style="17" customWidth="1"/>
    <col min="6149" max="6149" width="10.140625" style="17" customWidth="1"/>
    <col min="6150" max="6150" width="9.5703125" style="17" customWidth="1"/>
    <col min="6151" max="6151" width="12.7109375" style="17" customWidth="1"/>
    <col min="6152" max="6152" width="48.28515625" style="17" customWidth="1"/>
    <col min="6153" max="6153" width="9.140625" style="17"/>
    <col min="6154" max="6154" width="11.85546875" style="17" customWidth="1"/>
    <col min="6155" max="6400" width="9.140625" style="17"/>
    <col min="6401" max="6401" width="26.28515625" style="17" customWidth="1"/>
    <col min="6402" max="6402" width="10.5703125" style="17" customWidth="1"/>
    <col min="6403" max="6403" width="12.7109375" style="17" customWidth="1"/>
    <col min="6404" max="6404" width="10.85546875" style="17" customWidth="1"/>
    <col min="6405" max="6405" width="10.140625" style="17" customWidth="1"/>
    <col min="6406" max="6406" width="9.5703125" style="17" customWidth="1"/>
    <col min="6407" max="6407" width="12.7109375" style="17" customWidth="1"/>
    <col min="6408" max="6408" width="48.28515625" style="17" customWidth="1"/>
    <col min="6409" max="6409" width="9.140625" style="17"/>
    <col min="6410" max="6410" width="11.85546875" style="17" customWidth="1"/>
    <col min="6411" max="6656" width="9.140625" style="17"/>
    <col min="6657" max="6657" width="26.28515625" style="17" customWidth="1"/>
    <col min="6658" max="6658" width="10.5703125" style="17" customWidth="1"/>
    <col min="6659" max="6659" width="12.7109375" style="17" customWidth="1"/>
    <col min="6660" max="6660" width="10.85546875" style="17" customWidth="1"/>
    <col min="6661" max="6661" width="10.140625" style="17" customWidth="1"/>
    <col min="6662" max="6662" width="9.5703125" style="17" customWidth="1"/>
    <col min="6663" max="6663" width="12.7109375" style="17" customWidth="1"/>
    <col min="6664" max="6664" width="48.28515625" style="17" customWidth="1"/>
    <col min="6665" max="6665" width="9.140625" style="17"/>
    <col min="6666" max="6666" width="11.85546875" style="17" customWidth="1"/>
    <col min="6667" max="6912" width="9.140625" style="17"/>
    <col min="6913" max="6913" width="26.28515625" style="17" customWidth="1"/>
    <col min="6914" max="6914" width="10.5703125" style="17" customWidth="1"/>
    <col min="6915" max="6915" width="12.7109375" style="17" customWidth="1"/>
    <col min="6916" max="6916" width="10.85546875" style="17" customWidth="1"/>
    <col min="6917" max="6917" width="10.140625" style="17" customWidth="1"/>
    <col min="6918" max="6918" width="9.5703125" style="17" customWidth="1"/>
    <col min="6919" max="6919" width="12.7109375" style="17" customWidth="1"/>
    <col min="6920" max="6920" width="48.28515625" style="17" customWidth="1"/>
    <col min="6921" max="6921" width="9.140625" style="17"/>
    <col min="6922" max="6922" width="11.85546875" style="17" customWidth="1"/>
    <col min="6923" max="7168" width="9.140625" style="17"/>
    <col min="7169" max="7169" width="26.28515625" style="17" customWidth="1"/>
    <col min="7170" max="7170" width="10.5703125" style="17" customWidth="1"/>
    <col min="7171" max="7171" width="12.7109375" style="17" customWidth="1"/>
    <col min="7172" max="7172" width="10.85546875" style="17" customWidth="1"/>
    <col min="7173" max="7173" width="10.140625" style="17" customWidth="1"/>
    <col min="7174" max="7174" width="9.5703125" style="17" customWidth="1"/>
    <col min="7175" max="7175" width="12.7109375" style="17" customWidth="1"/>
    <col min="7176" max="7176" width="48.28515625" style="17" customWidth="1"/>
    <col min="7177" max="7177" width="9.140625" style="17"/>
    <col min="7178" max="7178" width="11.85546875" style="17" customWidth="1"/>
    <col min="7179" max="7424" width="9.140625" style="17"/>
    <col min="7425" max="7425" width="26.28515625" style="17" customWidth="1"/>
    <col min="7426" max="7426" width="10.5703125" style="17" customWidth="1"/>
    <col min="7427" max="7427" width="12.7109375" style="17" customWidth="1"/>
    <col min="7428" max="7428" width="10.85546875" style="17" customWidth="1"/>
    <col min="7429" max="7429" width="10.140625" style="17" customWidth="1"/>
    <col min="7430" max="7430" width="9.5703125" style="17" customWidth="1"/>
    <col min="7431" max="7431" width="12.7109375" style="17" customWidth="1"/>
    <col min="7432" max="7432" width="48.28515625" style="17" customWidth="1"/>
    <col min="7433" max="7433" width="9.140625" style="17"/>
    <col min="7434" max="7434" width="11.85546875" style="17" customWidth="1"/>
    <col min="7435" max="7680" width="9.140625" style="17"/>
    <col min="7681" max="7681" width="26.28515625" style="17" customWidth="1"/>
    <col min="7682" max="7682" width="10.5703125" style="17" customWidth="1"/>
    <col min="7683" max="7683" width="12.7109375" style="17" customWidth="1"/>
    <col min="7684" max="7684" width="10.85546875" style="17" customWidth="1"/>
    <col min="7685" max="7685" width="10.140625" style="17" customWidth="1"/>
    <col min="7686" max="7686" width="9.5703125" style="17" customWidth="1"/>
    <col min="7687" max="7687" width="12.7109375" style="17" customWidth="1"/>
    <col min="7688" max="7688" width="48.28515625" style="17" customWidth="1"/>
    <col min="7689" max="7689" width="9.140625" style="17"/>
    <col min="7690" max="7690" width="11.85546875" style="17" customWidth="1"/>
    <col min="7691" max="7936" width="9.140625" style="17"/>
    <col min="7937" max="7937" width="26.28515625" style="17" customWidth="1"/>
    <col min="7938" max="7938" width="10.5703125" style="17" customWidth="1"/>
    <col min="7939" max="7939" width="12.7109375" style="17" customWidth="1"/>
    <col min="7940" max="7940" width="10.85546875" style="17" customWidth="1"/>
    <col min="7941" max="7941" width="10.140625" style="17" customWidth="1"/>
    <col min="7942" max="7942" width="9.5703125" style="17" customWidth="1"/>
    <col min="7943" max="7943" width="12.7109375" style="17" customWidth="1"/>
    <col min="7944" max="7944" width="48.28515625" style="17" customWidth="1"/>
    <col min="7945" max="7945" width="9.140625" style="17"/>
    <col min="7946" max="7946" width="11.85546875" style="17" customWidth="1"/>
    <col min="7947" max="8192" width="9.140625" style="17"/>
    <col min="8193" max="8193" width="26.28515625" style="17" customWidth="1"/>
    <col min="8194" max="8194" width="10.5703125" style="17" customWidth="1"/>
    <col min="8195" max="8195" width="12.7109375" style="17" customWidth="1"/>
    <col min="8196" max="8196" width="10.85546875" style="17" customWidth="1"/>
    <col min="8197" max="8197" width="10.140625" style="17" customWidth="1"/>
    <col min="8198" max="8198" width="9.5703125" style="17" customWidth="1"/>
    <col min="8199" max="8199" width="12.7109375" style="17" customWidth="1"/>
    <col min="8200" max="8200" width="48.28515625" style="17" customWidth="1"/>
    <col min="8201" max="8201" width="9.140625" style="17"/>
    <col min="8202" max="8202" width="11.85546875" style="17" customWidth="1"/>
    <col min="8203" max="8448" width="9.140625" style="17"/>
    <col min="8449" max="8449" width="26.28515625" style="17" customWidth="1"/>
    <col min="8450" max="8450" width="10.5703125" style="17" customWidth="1"/>
    <col min="8451" max="8451" width="12.7109375" style="17" customWidth="1"/>
    <col min="8452" max="8452" width="10.85546875" style="17" customWidth="1"/>
    <col min="8453" max="8453" width="10.140625" style="17" customWidth="1"/>
    <col min="8454" max="8454" width="9.5703125" style="17" customWidth="1"/>
    <col min="8455" max="8455" width="12.7109375" style="17" customWidth="1"/>
    <col min="8456" max="8456" width="48.28515625" style="17" customWidth="1"/>
    <col min="8457" max="8457" width="9.140625" style="17"/>
    <col min="8458" max="8458" width="11.85546875" style="17" customWidth="1"/>
    <col min="8459" max="8704" width="9.140625" style="17"/>
    <col min="8705" max="8705" width="26.28515625" style="17" customWidth="1"/>
    <col min="8706" max="8706" width="10.5703125" style="17" customWidth="1"/>
    <col min="8707" max="8707" width="12.7109375" style="17" customWidth="1"/>
    <col min="8708" max="8708" width="10.85546875" style="17" customWidth="1"/>
    <col min="8709" max="8709" width="10.140625" style="17" customWidth="1"/>
    <col min="8710" max="8710" width="9.5703125" style="17" customWidth="1"/>
    <col min="8711" max="8711" width="12.7109375" style="17" customWidth="1"/>
    <col min="8712" max="8712" width="48.28515625" style="17" customWidth="1"/>
    <col min="8713" max="8713" width="9.140625" style="17"/>
    <col min="8714" max="8714" width="11.85546875" style="17" customWidth="1"/>
    <col min="8715" max="8960" width="9.140625" style="17"/>
    <col min="8961" max="8961" width="26.28515625" style="17" customWidth="1"/>
    <col min="8962" max="8962" width="10.5703125" style="17" customWidth="1"/>
    <col min="8963" max="8963" width="12.7109375" style="17" customWidth="1"/>
    <col min="8964" max="8964" width="10.85546875" style="17" customWidth="1"/>
    <col min="8965" max="8965" width="10.140625" style="17" customWidth="1"/>
    <col min="8966" max="8966" width="9.5703125" style="17" customWidth="1"/>
    <col min="8967" max="8967" width="12.7109375" style="17" customWidth="1"/>
    <col min="8968" max="8968" width="48.28515625" style="17" customWidth="1"/>
    <col min="8969" max="8969" width="9.140625" style="17"/>
    <col min="8970" max="8970" width="11.85546875" style="17" customWidth="1"/>
    <col min="8971" max="9216" width="9.140625" style="17"/>
    <col min="9217" max="9217" width="26.28515625" style="17" customWidth="1"/>
    <col min="9218" max="9218" width="10.5703125" style="17" customWidth="1"/>
    <col min="9219" max="9219" width="12.7109375" style="17" customWidth="1"/>
    <col min="9220" max="9220" width="10.85546875" style="17" customWidth="1"/>
    <col min="9221" max="9221" width="10.140625" style="17" customWidth="1"/>
    <col min="9222" max="9222" width="9.5703125" style="17" customWidth="1"/>
    <col min="9223" max="9223" width="12.7109375" style="17" customWidth="1"/>
    <col min="9224" max="9224" width="48.28515625" style="17" customWidth="1"/>
    <col min="9225" max="9225" width="9.140625" style="17"/>
    <col min="9226" max="9226" width="11.85546875" style="17" customWidth="1"/>
    <col min="9227" max="9472" width="9.140625" style="17"/>
    <col min="9473" max="9473" width="26.28515625" style="17" customWidth="1"/>
    <col min="9474" max="9474" width="10.5703125" style="17" customWidth="1"/>
    <col min="9475" max="9475" width="12.7109375" style="17" customWidth="1"/>
    <col min="9476" max="9476" width="10.85546875" style="17" customWidth="1"/>
    <col min="9477" max="9477" width="10.140625" style="17" customWidth="1"/>
    <col min="9478" max="9478" width="9.5703125" style="17" customWidth="1"/>
    <col min="9479" max="9479" width="12.7109375" style="17" customWidth="1"/>
    <col min="9480" max="9480" width="48.28515625" style="17" customWidth="1"/>
    <col min="9481" max="9481" width="9.140625" style="17"/>
    <col min="9482" max="9482" width="11.85546875" style="17" customWidth="1"/>
    <col min="9483" max="9728" width="9.140625" style="17"/>
    <col min="9729" max="9729" width="26.28515625" style="17" customWidth="1"/>
    <col min="9730" max="9730" width="10.5703125" style="17" customWidth="1"/>
    <col min="9731" max="9731" width="12.7109375" style="17" customWidth="1"/>
    <col min="9732" max="9732" width="10.85546875" style="17" customWidth="1"/>
    <col min="9733" max="9733" width="10.140625" style="17" customWidth="1"/>
    <col min="9734" max="9734" width="9.5703125" style="17" customWidth="1"/>
    <col min="9735" max="9735" width="12.7109375" style="17" customWidth="1"/>
    <col min="9736" max="9736" width="48.28515625" style="17" customWidth="1"/>
    <col min="9737" max="9737" width="9.140625" style="17"/>
    <col min="9738" max="9738" width="11.85546875" style="17" customWidth="1"/>
    <col min="9739" max="9984" width="9.140625" style="17"/>
    <col min="9985" max="9985" width="26.28515625" style="17" customWidth="1"/>
    <col min="9986" max="9986" width="10.5703125" style="17" customWidth="1"/>
    <col min="9987" max="9987" width="12.7109375" style="17" customWidth="1"/>
    <col min="9988" max="9988" width="10.85546875" style="17" customWidth="1"/>
    <col min="9989" max="9989" width="10.140625" style="17" customWidth="1"/>
    <col min="9990" max="9990" width="9.5703125" style="17" customWidth="1"/>
    <col min="9991" max="9991" width="12.7109375" style="17" customWidth="1"/>
    <col min="9992" max="9992" width="48.28515625" style="17" customWidth="1"/>
    <col min="9993" max="9993" width="9.140625" style="17"/>
    <col min="9994" max="9994" width="11.85546875" style="17" customWidth="1"/>
    <col min="9995" max="10240" width="9.140625" style="17"/>
    <col min="10241" max="10241" width="26.28515625" style="17" customWidth="1"/>
    <col min="10242" max="10242" width="10.5703125" style="17" customWidth="1"/>
    <col min="10243" max="10243" width="12.7109375" style="17" customWidth="1"/>
    <col min="10244" max="10244" width="10.85546875" style="17" customWidth="1"/>
    <col min="10245" max="10245" width="10.140625" style="17" customWidth="1"/>
    <col min="10246" max="10246" width="9.5703125" style="17" customWidth="1"/>
    <col min="10247" max="10247" width="12.7109375" style="17" customWidth="1"/>
    <col min="10248" max="10248" width="48.28515625" style="17" customWidth="1"/>
    <col min="10249" max="10249" width="9.140625" style="17"/>
    <col min="10250" max="10250" width="11.85546875" style="17" customWidth="1"/>
    <col min="10251" max="10496" width="9.140625" style="17"/>
    <col min="10497" max="10497" width="26.28515625" style="17" customWidth="1"/>
    <col min="10498" max="10498" width="10.5703125" style="17" customWidth="1"/>
    <col min="10499" max="10499" width="12.7109375" style="17" customWidth="1"/>
    <col min="10500" max="10500" width="10.85546875" style="17" customWidth="1"/>
    <col min="10501" max="10501" width="10.140625" style="17" customWidth="1"/>
    <col min="10502" max="10502" width="9.5703125" style="17" customWidth="1"/>
    <col min="10503" max="10503" width="12.7109375" style="17" customWidth="1"/>
    <col min="10504" max="10504" width="48.28515625" style="17" customWidth="1"/>
    <col min="10505" max="10505" width="9.140625" style="17"/>
    <col min="10506" max="10506" width="11.85546875" style="17" customWidth="1"/>
    <col min="10507" max="10752" width="9.140625" style="17"/>
    <col min="10753" max="10753" width="26.28515625" style="17" customWidth="1"/>
    <col min="10754" max="10754" width="10.5703125" style="17" customWidth="1"/>
    <col min="10755" max="10755" width="12.7109375" style="17" customWidth="1"/>
    <col min="10756" max="10756" width="10.85546875" style="17" customWidth="1"/>
    <col min="10757" max="10757" width="10.140625" style="17" customWidth="1"/>
    <col min="10758" max="10758" width="9.5703125" style="17" customWidth="1"/>
    <col min="10759" max="10759" width="12.7109375" style="17" customWidth="1"/>
    <col min="10760" max="10760" width="48.28515625" style="17" customWidth="1"/>
    <col min="10761" max="10761" width="9.140625" style="17"/>
    <col min="10762" max="10762" width="11.85546875" style="17" customWidth="1"/>
    <col min="10763" max="11008" width="9.140625" style="17"/>
    <col min="11009" max="11009" width="26.28515625" style="17" customWidth="1"/>
    <col min="11010" max="11010" width="10.5703125" style="17" customWidth="1"/>
    <col min="11011" max="11011" width="12.7109375" style="17" customWidth="1"/>
    <col min="11012" max="11012" width="10.85546875" style="17" customWidth="1"/>
    <col min="11013" max="11013" width="10.140625" style="17" customWidth="1"/>
    <col min="11014" max="11014" width="9.5703125" style="17" customWidth="1"/>
    <col min="11015" max="11015" width="12.7109375" style="17" customWidth="1"/>
    <col min="11016" max="11016" width="48.28515625" style="17" customWidth="1"/>
    <col min="11017" max="11017" width="9.140625" style="17"/>
    <col min="11018" max="11018" width="11.85546875" style="17" customWidth="1"/>
    <col min="11019" max="11264" width="9.140625" style="17"/>
    <col min="11265" max="11265" width="26.28515625" style="17" customWidth="1"/>
    <col min="11266" max="11266" width="10.5703125" style="17" customWidth="1"/>
    <col min="11267" max="11267" width="12.7109375" style="17" customWidth="1"/>
    <col min="11268" max="11268" width="10.85546875" style="17" customWidth="1"/>
    <col min="11269" max="11269" width="10.140625" style="17" customWidth="1"/>
    <col min="11270" max="11270" width="9.5703125" style="17" customWidth="1"/>
    <col min="11271" max="11271" width="12.7109375" style="17" customWidth="1"/>
    <col min="11272" max="11272" width="48.28515625" style="17" customWidth="1"/>
    <col min="11273" max="11273" width="9.140625" style="17"/>
    <col min="11274" max="11274" width="11.85546875" style="17" customWidth="1"/>
    <col min="11275" max="11520" width="9.140625" style="17"/>
    <col min="11521" max="11521" width="26.28515625" style="17" customWidth="1"/>
    <col min="11522" max="11522" width="10.5703125" style="17" customWidth="1"/>
    <col min="11523" max="11523" width="12.7109375" style="17" customWidth="1"/>
    <col min="11524" max="11524" width="10.85546875" style="17" customWidth="1"/>
    <col min="11525" max="11525" width="10.140625" style="17" customWidth="1"/>
    <col min="11526" max="11526" width="9.5703125" style="17" customWidth="1"/>
    <col min="11527" max="11527" width="12.7109375" style="17" customWidth="1"/>
    <col min="11528" max="11528" width="48.28515625" style="17" customWidth="1"/>
    <col min="11529" max="11529" width="9.140625" style="17"/>
    <col min="11530" max="11530" width="11.85546875" style="17" customWidth="1"/>
    <col min="11531" max="11776" width="9.140625" style="17"/>
    <col min="11777" max="11777" width="26.28515625" style="17" customWidth="1"/>
    <col min="11778" max="11778" width="10.5703125" style="17" customWidth="1"/>
    <col min="11779" max="11779" width="12.7109375" style="17" customWidth="1"/>
    <col min="11780" max="11780" width="10.85546875" style="17" customWidth="1"/>
    <col min="11781" max="11781" width="10.140625" style="17" customWidth="1"/>
    <col min="11782" max="11782" width="9.5703125" style="17" customWidth="1"/>
    <col min="11783" max="11783" width="12.7109375" style="17" customWidth="1"/>
    <col min="11784" max="11784" width="48.28515625" style="17" customWidth="1"/>
    <col min="11785" max="11785" width="9.140625" style="17"/>
    <col min="11786" max="11786" width="11.85546875" style="17" customWidth="1"/>
    <col min="11787" max="12032" width="9.140625" style="17"/>
    <col min="12033" max="12033" width="26.28515625" style="17" customWidth="1"/>
    <col min="12034" max="12034" width="10.5703125" style="17" customWidth="1"/>
    <col min="12035" max="12035" width="12.7109375" style="17" customWidth="1"/>
    <col min="12036" max="12036" width="10.85546875" style="17" customWidth="1"/>
    <col min="12037" max="12037" width="10.140625" style="17" customWidth="1"/>
    <col min="12038" max="12038" width="9.5703125" style="17" customWidth="1"/>
    <col min="12039" max="12039" width="12.7109375" style="17" customWidth="1"/>
    <col min="12040" max="12040" width="48.28515625" style="17" customWidth="1"/>
    <col min="12041" max="12041" width="9.140625" style="17"/>
    <col min="12042" max="12042" width="11.85546875" style="17" customWidth="1"/>
    <col min="12043" max="12288" width="9.140625" style="17"/>
    <col min="12289" max="12289" width="26.28515625" style="17" customWidth="1"/>
    <col min="12290" max="12290" width="10.5703125" style="17" customWidth="1"/>
    <col min="12291" max="12291" width="12.7109375" style="17" customWidth="1"/>
    <col min="12292" max="12292" width="10.85546875" style="17" customWidth="1"/>
    <col min="12293" max="12293" width="10.140625" style="17" customWidth="1"/>
    <col min="12294" max="12294" width="9.5703125" style="17" customWidth="1"/>
    <col min="12295" max="12295" width="12.7109375" style="17" customWidth="1"/>
    <col min="12296" max="12296" width="48.28515625" style="17" customWidth="1"/>
    <col min="12297" max="12297" width="9.140625" style="17"/>
    <col min="12298" max="12298" width="11.85546875" style="17" customWidth="1"/>
    <col min="12299" max="12544" width="9.140625" style="17"/>
    <col min="12545" max="12545" width="26.28515625" style="17" customWidth="1"/>
    <col min="12546" max="12546" width="10.5703125" style="17" customWidth="1"/>
    <col min="12547" max="12547" width="12.7109375" style="17" customWidth="1"/>
    <col min="12548" max="12548" width="10.85546875" style="17" customWidth="1"/>
    <col min="12549" max="12549" width="10.140625" style="17" customWidth="1"/>
    <col min="12550" max="12550" width="9.5703125" style="17" customWidth="1"/>
    <col min="12551" max="12551" width="12.7109375" style="17" customWidth="1"/>
    <col min="12552" max="12552" width="48.28515625" style="17" customWidth="1"/>
    <col min="12553" max="12553" width="9.140625" style="17"/>
    <col min="12554" max="12554" width="11.85546875" style="17" customWidth="1"/>
    <col min="12555" max="12800" width="9.140625" style="17"/>
    <col min="12801" max="12801" width="26.28515625" style="17" customWidth="1"/>
    <col min="12802" max="12802" width="10.5703125" style="17" customWidth="1"/>
    <col min="12803" max="12803" width="12.7109375" style="17" customWidth="1"/>
    <col min="12804" max="12804" width="10.85546875" style="17" customWidth="1"/>
    <col min="12805" max="12805" width="10.140625" style="17" customWidth="1"/>
    <col min="12806" max="12806" width="9.5703125" style="17" customWidth="1"/>
    <col min="12807" max="12807" width="12.7109375" style="17" customWidth="1"/>
    <col min="12808" max="12808" width="48.28515625" style="17" customWidth="1"/>
    <col min="12809" max="12809" width="9.140625" style="17"/>
    <col min="12810" max="12810" width="11.85546875" style="17" customWidth="1"/>
    <col min="12811" max="13056" width="9.140625" style="17"/>
    <col min="13057" max="13057" width="26.28515625" style="17" customWidth="1"/>
    <col min="13058" max="13058" width="10.5703125" style="17" customWidth="1"/>
    <col min="13059" max="13059" width="12.7109375" style="17" customWidth="1"/>
    <col min="13060" max="13060" width="10.85546875" style="17" customWidth="1"/>
    <col min="13061" max="13061" width="10.140625" style="17" customWidth="1"/>
    <col min="13062" max="13062" width="9.5703125" style="17" customWidth="1"/>
    <col min="13063" max="13063" width="12.7109375" style="17" customWidth="1"/>
    <col min="13064" max="13064" width="48.28515625" style="17" customWidth="1"/>
    <col min="13065" max="13065" width="9.140625" style="17"/>
    <col min="13066" max="13066" width="11.85546875" style="17" customWidth="1"/>
    <col min="13067" max="13312" width="9.140625" style="17"/>
    <col min="13313" max="13313" width="26.28515625" style="17" customWidth="1"/>
    <col min="13314" max="13314" width="10.5703125" style="17" customWidth="1"/>
    <col min="13315" max="13315" width="12.7109375" style="17" customWidth="1"/>
    <col min="13316" max="13316" width="10.85546875" style="17" customWidth="1"/>
    <col min="13317" max="13317" width="10.140625" style="17" customWidth="1"/>
    <col min="13318" max="13318" width="9.5703125" style="17" customWidth="1"/>
    <col min="13319" max="13319" width="12.7109375" style="17" customWidth="1"/>
    <col min="13320" max="13320" width="48.28515625" style="17" customWidth="1"/>
    <col min="13321" max="13321" width="9.140625" style="17"/>
    <col min="13322" max="13322" width="11.85546875" style="17" customWidth="1"/>
    <col min="13323" max="13568" width="9.140625" style="17"/>
    <col min="13569" max="13569" width="26.28515625" style="17" customWidth="1"/>
    <col min="13570" max="13570" width="10.5703125" style="17" customWidth="1"/>
    <col min="13571" max="13571" width="12.7109375" style="17" customWidth="1"/>
    <col min="13572" max="13572" width="10.85546875" style="17" customWidth="1"/>
    <col min="13573" max="13573" width="10.140625" style="17" customWidth="1"/>
    <col min="13574" max="13574" width="9.5703125" style="17" customWidth="1"/>
    <col min="13575" max="13575" width="12.7109375" style="17" customWidth="1"/>
    <col min="13576" max="13576" width="48.28515625" style="17" customWidth="1"/>
    <col min="13577" max="13577" width="9.140625" style="17"/>
    <col min="13578" max="13578" width="11.85546875" style="17" customWidth="1"/>
    <col min="13579" max="13824" width="9.140625" style="17"/>
    <col min="13825" max="13825" width="26.28515625" style="17" customWidth="1"/>
    <col min="13826" max="13826" width="10.5703125" style="17" customWidth="1"/>
    <col min="13827" max="13827" width="12.7109375" style="17" customWidth="1"/>
    <col min="13828" max="13828" width="10.85546875" style="17" customWidth="1"/>
    <col min="13829" max="13829" width="10.140625" style="17" customWidth="1"/>
    <col min="13830" max="13830" width="9.5703125" style="17" customWidth="1"/>
    <col min="13831" max="13831" width="12.7109375" style="17" customWidth="1"/>
    <col min="13832" max="13832" width="48.28515625" style="17" customWidth="1"/>
    <col min="13833" max="13833" width="9.140625" style="17"/>
    <col min="13834" max="13834" width="11.85546875" style="17" customWidth="1"/>
    <col min="13835" max="14080" width="9.140625" style="17"/>
    <col min="14081" max="14081" width="26.28515625" style="17" customWidth="1"/>
    <col min="14082" max="14082" width="10.5703125" style="17" customWidth="1"/>
    <col min="14083" max="14083" width="12.7109375" style="17" customWidth="1"/>
    <col min="14084" max="14084" width="10.85546875" style="17" customWidth="1"/>
    <col min="14085" max="14085" width="10.140625" style="17" customWidth="1"/>
    <col min="14086" max="14086" width="9.5703125" style="17" customWidth="1"/>
    <col min="14087" max="14087" width="12.7109375" style="17" customWidth="1"/>
    <col min="14088" max="14088" width="48.28515625" style="17" customWidth="1"/>
    <col min="14089" max="14089" width="9.140625" style="17"/>
    <col min="14090" max="14090" width="11.85546875" style="17" customWidth="1"/>
    <col min="14091" max="14336" width="9.140625" style="17"/>
    <col min="14337" max="14337" width="26.28515625" style="17" customWidth="1"/>
    <col min="14338" max="14338" width="10.5703125" style="17" customWidth="1"/>
    <col min="14339" max="14339" width="12.7109375" style="17" customWidth="1"/>
    <col min="14340" max="14340" width="10.85546875" style="17" customWidth="1"/>
    <col min="14341" max="14341" width="10.140625" style="17" customWidth="1"/>
    <col min="14342" max="14342" width="9.5703125" style="17" customWidth="1"/>
    <col min="14343" max="14343" width="12.7109375" style="17" customWidth="1"/>
    <col min="14344" max="14344" width="48.28515625" style="17" customWidth="1"/>
    <col min="14345" max="14345" width="9.140625" style="17"/>
    <col min="14346" max="14346" width="11.85546875" style="17" customWidth="1"/>
    <col min="14347" max="14592" width="9.140625" style="17"/>
    <col min="14593" max="14593" width="26.28515625" style="17" customWidth="1"/>
    <col min="14594" max="14594" width="10.5703125" style="17" customWidth="1"/>
    <col min="14595" max="14595" width="12.7109375" style="17" customWidth="1"/>
    <col min="14596" max="14596" width="10.85546875" style="17" customWidth="1"/>
    <col min="14597" max="14597" width="10.140625" style="17" customWidth="1"/>
    <col min="14598" max="14598" width="9.5703125" style="17" customWidth="1"/>
    <col min="14599" max="14599" width="12.7109375" style="17" customWidth="1"/>
    <col min="14600" max="14600" width="48.28515625" style="17" customWidth="1"/>
    <col min="14601" max="14601" width="9.140625" style="17"/>
    <col min="14602" max="14602" width="11.85546875" style="17" customWidth="1"/>
    <col min="14603" max="14848" width="9.140625" style="17"/>
    <col min="14849" max="14849" width="26.28515625" style="17" customWidth="1"/>
    <col min="14850" max="14850" width="10.5703125" style="17" customWidth="1"/>
    <col min="14851" max="14851" width="12.7109375" style="17" customWidth="1"/>
    <col min="14852" max="14852" width="10.85546875" style="17" customWidth="1"/>
    <col min="14853" max="14853" width="10.140625" style="17" customWidth="1"/>
    <col min="14854" max="14854" width="9.5703125" style="17" customWidth="1"/>
    <col min="14855" max="14855" width="12.7109375" style="17" customWidth="1"/>
    <col min="14856" max="14856" width="48.28515625" style="17" customWidth="1"/>
    <col min="14857" max="14857" width="9.140625" style="17"/>
    <col min="14858" max="14858" width="11.85546875" style="17" customWidth="1"/>
    <col min="14859" max="15104" width="9.140625" style="17"/>
    <col min="15105" max="15105" width="26.28515625" style="17" customWidth="1"/>
    <col min="15106" max="15106" width="10.5703125" style="17" customWidth="1"/>
    <col min="15107" max="15107" width="12.7109375" style="17" customWidth="1"/>
    <col min="15108" max="15108" width="10.85546875" style="17" customWidth="1"/>
    <col min="15109" max="15109" width="10.140625" style="17" customWidth="1"/>
    <col min="15110" max="15110" width="9.5703125" style="17" customWidth="1"/>
    <col min="15111" max="15111" width="12.7109375" style="17" customWidth="1"/>
    <col min="15112" max="15112" width="48.28515625" style="17" customWidth="1"/>
    <col min="15113" max="15113" width="9.140625" style="17"/>
    <col min="15114" max="15114" width="11.85546875" style="17" customWidth="1"/>
    <col min="15115" max="15360" width="9.140625" style="17"/>
    <col min="15361" max="15361" width="26.28515625" style="17" customWidth="1"/>
    <col min="15362" max="15362" width="10.5703125" style="17" customWidth="1"/>
    <col min="15363" max="15363" width="12.7109375" style="17" customWidth="1"/>
    <col min="15364" max="15364" width="10.85546875" style="17" customWidth="1"/>
    <col min="15365" max="15365" width="10.140625" style="17" customWidth="1"/>
    <col min="15366" max="15366" width="9.5703125" style="17" customWidth="1"/>
    <col min="15367" max="15367" width="12.7109375" style="17" customWidth="1"/>
    <col min="15368" max="15368" width="48.28515625" style="17" customWidth="1"/>
    <col min="15369" max="15369" width="9.140625" style="17"/>
    <col min="15370" max="15370" width="11.85546875" style="17" customWidth="1"/>
    <col min="15371" max="15616" width="9.140625" style="17"/>
    <col min="15617" max="15617" width="26.28515625" style="17" customWidth="1"/>
    <col min="15618" max="15618" width="10.5703125" style="17" customWidth="1"/>
    <col min="15619" max="15619" width="12.7109375" style="17" customWidth="1"/>
    <col min="15620" max="15620" width="10.85546875" style="17" customWidth="1"/>
    <col min="15621" max="15621" width="10.140625" style="17" customWidth="1"/>
    <col min="15622" max="15622" width="9.5703125" style="17" customWidth="1"/>
    <col min="15623" max="15623" width="12.7109375" style="17" customWidth="1"/>
    <col min="15624" max="15624" width="48.28515625" style="17" customWidth="1"/>
    <col min="15625" max="15625" width="9.140625" style="17"/>
    <col min="15626" max="15626" width="11.85546875" style="17" customWidth="1"/>
    <col min="15627" max="15872" width="9.140625" style="17"/>
    <col min="15873" max="15873" width="26.28515625" style="17" customWidth="1"/>
    <col min="15874" max="15874" width="10.5703125" style="17" customWidth="1"/>
    <col min="15875" max="15875" width="12.7109375" style="17" customWidth="1"/>
    <col min="15876" max="15876" width="10.85546875" style="17" customWidth="1"/>
    <col min="15877" max="15877" width="10.140625" style="17" customWidth="1"/>
    <col min="15878" max="15878" width="9.5703125" style="17" customWidth="1"/>
    <col min="15879" max="15879" width="12.7109375" style="17" customWidth="1"/>
    <col min="15880" max="15880" width="48.28515625" style="17" customWidth="1"/>
    <col min="15881" max="15881" width="9.140625" style="17"/>
    <col min="15882" max="15882" width="11.85546875" style="17" customWidth="1"/>
    <col min="15883" max="16128" width="9.140625" style="17"/>
    <col min="16129" max="16129" width="26.28515625" style="17" customWidth="1"/>
    <col min="16130" max="16130" width="10.5703125" style="17" customWidth="1"/>
    <col min="16131" max="16131" width="12.7109375" style="17" customWidth="1"/>
    <col min="16132" max="16132" width="10.85546875" style="17" customWidth="1"/>
    <col min="16133" max="16133" width="10.140625" style="17" customWidth="1"/>
    <col min="16134" max="16134" width="9.5703125" style="17" customWidth="1"/>
    <col min="16135" max="16135" width="12.7109375" style="17" customWidth="1"/>
    <col min="16136" max="16136" width="48.28515625" style="17" customWidth="1"/>
    <col min="16137" max="16137" width="9.140625" style="17"/>
    <col min="16138" max="16138" width="11.85546875" style="17" customWidth="1"/>
    <col min="16139" max="16384" width="9.140625" style="17"/>
  </cols>
  <sheetData>
    <row r="1" spans="1:14" x14ac:dyDescent="0.2">
      <c r="A1" s="19" t="s">
        <v>0</v>
      </c>
      <c r="B1" s="19"/>
    </row>
    <row r="2" spans="1:14" x14ac:dyDescent="0.2">
      <c r="A2" s="17" t="s">
        <v>173</v>
      </c>
      <c r="H2" s="85">
        <f>'Tre år(C)'!O1</f>
        <v>43689</v>
      </c>
    </row>
    <row r="3" spans="1:14" x14ac:dyDescent="0.2">
      <c r="A3" s="17" t="s">
        <v>156</v>
      </c>
      <c r="C3" s="69"/>
      <c r="E3" s="19"/>
      <c r="H3" s="21" t="s">
        <v>21</v>
      </c>
    </row>
    <row r="4" spans="1:14" x14ac:dyDescent="0.2">
      <c r="A4" s="17" t="s">
        <v>38</v>
      </c>
    </row>
    <row r="5" spans="1:14" ht="12" customHeight="1" x14ac:dyDescent="0.2">
      <c r="I5" s="24"/>
      <c r="J5" s="24"/>
      <c r="K5" s="24"/>
      <c r="L5" s="24"/>
      <c r="M5" s="24"/>
      <c r="N5" s="24"/>
    </row>
    <row r="6" spans="1:14" ht="16.5" customHeight="1" x14ac:dyDescent="0.2">
      <c r="A6" s="1" t="s">
        <v>19</v>
      </c>
      <c r="B6" s="348" t="s">
        <v>149</v>
      </c>
      <c r="C6" s="348" t="s">
        <v>132</v>
      </c>
      <c r="D6" s="350" t="s">
        <v>146</v>
      </c>
      <c r="E6" s="319" t="s">
        <v>133</v>
      </c>
      <c r="F6" s="319" t="s">
        <v>151</v>
      </c>
      <c r="G6" s="319" t="s">
        <v>55</v>
      </c>
      <c r="H6" s="347" t="s">
        <v>58</v>
      </c>
      <c r="I6" s="24"/>
      <c r="J6" s="24"/>
      <c r="K6" s="24"/>
      <c r="L6" s="24"/>
      <c r="M6" s="24"/>
      <c r="N6" s="24"/>
    </row>
    <row r="7" spans="1:14" ht="16.5" customHeight="1" x14ac:dyDescent="0.2">
      <c r="A7" s="9" t="s">
        <v>39</v>
      </c>
      <c r="B7" s="349"/>
      <c r="C7" s="349"/>
      <c r="D7" s="351"/>
      <c r="E7" s="303"/>
      <c r="F7" s="303">
        <v>2007</v>
      </c>
      <c r="G7" s="303"/>
      <c r="H7" s="303"/>
      <c r="I7" s="24"/>
      <c r="J7" s="24"/>
      <c r="K7" s="24"/>
      <c r="L7" s="24"/>
      <c r="M7" s="24"/>
      <c r="N7" s="24"/>
    </row>
    <row r="8" spans="1:14" s="25" customFormat="1" x14ac:dyDescent="0.2">
      <c r="A8" s="62" t="s">
        <v>63</v>
      </c>
      <c r="B8" s="65"/>
      <c r="C8" s="65"/>
      <c r="D8" s="80"/>
      <c r="E8" s="64"/>
      <c r="F8" s="66"/>
      <c r="G8" s="64"/>
      <c r="H8" s="75"/>
      <c r="I8" s="63"/>
      <c r="J8" s="63"/>
      <c r="K8" s="63"/>
      <c r="L8" s="63"/>
      <c r="M8" s="63"/>
      <c r="N8" s="63"/>
    </row>
    <row r="9" spans="1:14" x14ac:dyDescent="0.2">
      <c r="A9" s="26"/>
      <c r="B9" s="74"/>
      <c r="C9" s="74"/>
      <c r="D9" s="81"/>
      <c r="E9" s="27"/>
      <c r="F9" s="28"/>
      <c r="G9" s="29"/>
      <c r="H9" s="76"/>
      <c r="I9" s="24"/>
      <c r="J9" s="24"/>
      <c r="K9" s="24"/>
      <c r="L9" s="24"/>
      <c r="M9" s="24"/>
      <c r="N9" s="24"/>
    </row>
    <row r="10" spans="1:14" x14ac:dyDescent="0.2">
      <c r="A10" s="26" t="s">
        <v>64</v>
      </c>
      <c r="B10" s="74">
        <f>-521.1-361</f>
        <v>-882.1</v>
      </c>
      <c r="C10" s="74">
        <v>-1000</v>
      </c>
      <c r="D10" s="81">
        <v>-1400</v>
      </c>
      <c r="E10" s="27">
        <f>D10</f>
        <v>-1400</v>
      </c>
      <c r="F10" s="28">
        <f>E10</f>
        <v>-1400</v>
      </c>
      <c r="G10" s="29">
        <f>SUM(D10:F10)</f>
        <v>-4200</v>
      </c>
      <c r="H10" s="76"/>
      <c r="I10" s="24"/>
      <c r="J10" s="24"/>
      <c r="K10" s="24"/>
      <c r="L10" s="24"/>
      <c r="M10" s="24"/>
      <c r="N10" s="24"/>
    </row>
    <row r="11" spans="1:14" x14ac:dyDescent="0.2">
      <c r="A11" s="26" t="s">
        <v>65</v>
      </c>
      <c r="B11" s="74">
        <f>-195</f>
        <v>-195</v>
      </c>
      <c r="C11" s="74">
        <v>-500</v>
      </c>
      <c r="D11" s="81">
        <v>-200</v>
      </c>
      <c r="E11" s="27">
        <f t="shared" ref="E11:F12" si="0">D11</f>
        <v>-200</v>
      </c>
      <c r="F11" s="28">
        <f t="shared" si="0"/>
        <v>-200</v>
      </c>
      <c r="G11" s="29">
        <f>SUM(D11:F11)</f>
        <v>-600</v>
      </c>
      <c r="H11" s="76"/>
      <c r="I11" s="24"/>
      <c r="J11" s="24"/>
      <c r="K11" s="24"/>
      <c r="L11" s="24"/>
      <c r="M11" s="24"/>
      <c r="N11" s="24"/>
    </row>
    <row r="12" spans="1:14" x14ac:dyDescent="0.2">
      <c r="A12" s="26" t="s">
        <v>66</v>
      </c>
      <c r="B12" s="74">
        <f>-744.2-99.7</f>
        <v>-843.90000000000009</v>
      </c>
      <c r="C12" s="74">
        <v>-1000</v>
      </c>
      <c r="D12" s="81">
        <v>-1400</v>
      </c>
      <c r="E12" s="27">
        <f t="shared" si="0"/>
        <v>-1400</v>
      </c>
      <c r="F12" s="28">
        <f t="shared" si="0"/>
        <v>-1400</v>
      </c>
      <c r="G12" s="29">
        <f>SUM(D12:F12)</f>
        <v>-4200</v>
      </c>
      <c r="H12" s="76"/>
      <c r="I12" s="24"/>
      <c r="J12" s="24"/>
      <c r="K12" s="24"/>
      <c r="L12" s="24"/>
      <c r="M12" s="24"/>
      <c r="N12" s="24"/>
    </row>
    <row r="13" spans="1:14" x14ac:dyDescent="0.2">
      <c r="A13" s="26"/>
      <c r="B13" s="74"/>
      <c r="C13" s="74"/>
      <c r="D13" s="81"/>
      <c r="E13" s="27"/>
      <c r="F13" s="28"/>
      <c r="G13" s="29"/>
      <c r="H13" s="76"/>
      <c r="I13" s="24"/>
      <c r="J13" s="24"/>
      <c r="K13" s="24"/>
      <c r="L13" s="24"/>
      <c r="M13" s="24"/>
      <c r="N13" s="24"/>
    </row>
    <row r="14" spans="1:14" ht="24.95" customHeight="1" x14ac:dyDescent="0.2">
      <c r="A14" s="26"/>
      <c r="B14" s="74"/>
      <c r="C14" s="74"/>
      <c r="D14" s="81"/>
      <c r="E14" s="27"/>
      <c r="F14" s="28"/>
      <c r="G14" s="29"/>
      <c r="H14" s="76"/>
      <c r="I14" s="24"/>
      <c r="J14" s="24"/>
      <c r="K14" s="24"/>
      <c r="L14" s="24"/>
      <c r="M14" s="24"/>
      <c r="N14" s="24"/>
    </row>
    <row r="15" spans="1:14" x14ac:dyDescent="0.2">
      <c r="A15" s="30" t="s">
        <v>67</v>
      </c>
      <c r="B15" s="79">
        <f t="shared" ref="B15:G15" si="1">SUM(B9:B14)</f>
        <v>-1921</v>
      </c>
      <c r="C15" s="79">
        <f t="shared" si="1"/>
        <v>-2500</v>
      </c>
      <c r="D15" s="82">
        <f t="shared" si="1"/>
        <v>-3000</v>
      </c>
      <c r="E15" s="78">
        <f t="shared" si="1"/>
        <v>-3000</v>
      </c>
      <c r="F15" s="78">
        <f t="shared" si="1"/>
        <v>-3000</v>
      </c>
      <c r="G15" s="78">
        <f t="shared" si="1"/>
        <v>-9000</v>
      </c>
      <c r="H15" s="76"/>
      <c r="I15" s="24"/>
      <c r="J15" s="24"/>
      <c r="K15" s="24"/>
      <c r="L15" s="24"/>
      <c r="M15" s="24"/>
      <c r="N15" s="24"/>
    </row>
    <row r="16" spans="1:14" ht="12.75" customHeight="1" x14ac:dyDescent="0.2">
      <c r="A16" s="30"/>
      <c r="B16" s="79"/>
      <c r="C16" s="79"/>
      <c r="D16" s="82"/>
      <c r="E16" s="78"/>
      <c r="F16" s="93"/>
      <c r="G16" s="78"/>
      <c r="H16" s="76"/>
      <c r="I16" s="24"/>
      <c r="J16" s="24"/>
      <c r="K16" s="24"/>
      <c r="L16" s="24"/>
      <c r="M16" s="24"/>
      <c r="N16" s="24"/>
    </row>
    <row r="17" spans="1:14" x14ac:dyDescent="0.2">
      <c r="A17" s="62" t="s">
        <v>62</v>
      </c>
      <c r="B17" s="94"/>
      <c r="C17" s="94"/>
      <c r="D17" s="95"/>
      <c r="E17" s="67"/>
      <c r="F17" s="96"/>
      <c r="G17" s="67"/>
      <c r="H17" s="97"/>
      <c r="I17" s="24"/>
      <c r="J17" s="24"/>
      <c r="K17" s="24"/>
      <c r="L17" s="24"/>
      <c r="M17" s="24"/>
      <c r="N17" s="24"/>
    </row>
    <row r="18" spans="1:14" ht="12.75" customHeight="1" x14ac:dyDescent="0.2">
      <c r="A18" s="98"/>
      <c r="B18" s="79"/>
      <c r="C18" s="79"/>
      <c r="D18" s="82"/>
      <c r="E18" s="78"/>
      <c r="F18" s="93"/>
      <c r="G18" s="78"/>
      <c r="H18" s="76"/>
      <c r="I18" s="24"/>
      <c r="J18" s="24"/>
      <c r="K18" s="24"/>
      <c r="L18" s="24"/>
      <c r="M18" s="24"/>
      <c r="N18" s="24"/>
    </row>
    <row r="19" spans="1:14" x14ac:dyDescent="0.2">
      <c r="A19" s="26" t="s">
        <v>64</v>
      </c>
      <c r="B19" s="74">
        <v>361</v>
      </c>
      <c r="C19" s="74">
        <v>1000</v>
      </c>
      <c r="D19" s="99">
        <v>1000</v>
      </c>
      <c r="E19" s="100">
        <f>D19</f>
        <v>1000</v>
      </c>
      <c r="F19" s="101">
        <f>E19</f>
        <v>1000</v>
      </c>
      <c r="G19" s="29">
        <f>SUM(D19:F19)</f>
        <v>3000</v>
      </c>
      <c r="H19" s="76"/>
      <c r="I19" s="24"/>
      <c r="J19" s="24"/>
      <c r="K19" s="24"/>
      <c r="L19" s="24"/>
      <c r="M19" s="24"/>
      <c r="N19" s="24"/>
    </row>
    <row r="20" spans="1:14" ht="24.95" customHeight="1" x14ac:dyDescent="0.2">
      <c r="A20" s="26" t="s">
        <v>66</v>
      </c>
      <c r="B20" s="74">
        <v>99.7</v>
      </c>
      <c r="C20" s="79"/>
      <c r="D20" s="82"/>
      <c r="E20" s="78"/>
      <c r="F20" s="93"/>
      <c r="G20" s="29">
        <f>SUM(D20:F20)</f>
        <v>0</v>
      </c>
      <c r="H20" s="76"/>
      <c r="I20" s="24"/>
      <c r="J20" s="24"/>
      <c r="K20" s="24"/>
      <c r="L20" s="24"/>
      <c r="M20" s="24"/>
      <c r="N20" s="24"/>
    </row>
    <row r="21" spans="1:14" ht="24.95" customHeight="1" x14ac:dyDescent="0.2">
      <c r="A21" s="30"/>
      <c r="B21" s="79"/>
      <c r="C21" s="79"/>
      <c r="D21" s="82"/>
      <c r="E21" s="78"/>
      <c r="F21" s="93"/>
      <c r="G21" s="78"/>
      <c r="H21" s="76"/>
      <c r="I21" s="24"/>
      <c r="J21" s="24"/>
      <c r="K21" s="24"/>
      <c r="L21" s="24"/>
      <c r="M21" s="24"/>
      <c r="N21" s="24"/>
    </row>
    <row r="22" spans="1:14" x14ac:dyDescent="0.2">
      <c r="A22" s="30" t="s">
        <v>68</v>
      </c>
      <c r="B22" s="79">
        <f>SUM(B19:B20)</f>
        <v>460.7</v>
      </c>
      <c r="C22" s="79">
        <f>SUM(C19:C20)</f>
        <v>1000</v>
      </c>
      <c r="D22" s="82">
        <f>SUM(D19:D20)</f>
        <v>1000</v>
      </c>
      <c r="E22" s="78">
        <f>SUM(E19:E20)</f>
        <v>1000</v>
      </c>
      <c r="F22" s="78">
        <f t="shared" ref="F22:G22" si="2">SUM(F19:F20)</f>
        <v>1000</v>
      </c>
      <c r="G22" s="78">
        <f t="shared" si="2"/>
        <v>3000</v>
      </c>
      <c r="H22" s="76"/>
      <c r="I22" s="24"/>
      <c r="J22" s="24"/>
      <c r="K22" s="24"/>
      <c r="L22" s="24"/>
      <c r="M22" s="24"/>
      <c r="N22" s="24"/>
    </row>
    <row r="23" spans="1:14" ht="12.75" customHeight="1" x14ac:dyDescent="0.2">
      <c r="A23" s="102"/>
      <c r="B23" s="71"/>
      <c r="C23" s="71"/>
      <c r="D23" s="84"/>
      <c r="E23" s="72"/>
      <c r="F23" s="73"/>
      <c r="G23" s="72"/>
      <c r="H23" s="77"/>
      <c r="I23" s="24"/>
      <c r="J23" s="24"/>
      <c r="K23" s="24"/>
      <c r="L23" s="24"/>
      <c r="M23" s="24"/>
      <c r="N23" s="24"/>
    </row>
    <row r="24" spans="1:14" s="25" customFormat="1" x14ac:dyDescent="0.2">
      <c r="A24" s="62" t="s">
        <v>40</v>
      </c>
      <c r="B24" s="65"/>
      <c r="C24" s="65"/>
      <c r="D24" s="80"/>
      <c r="E24" s="64"/>
      <c r="F24" s="66"/>
      <c r="G24" s="67"/>
      <c r="H24" s="75"/>
      <c r="I24" s="68"/>
      <c r="J24" s="68"/>
      <c r="K24" s="68"/>
    </row>
    <row r="25" spans="1:14" ht="12.75" customHeight="1" x14ac:dyDescent="0.2">
      <c r="A25" s="6"/>
      <c r="B25" s="74"/>
      <c r="C25" s="74"/>
      <c r="D25" s="81"/>
      <c r="E25" s="27"/>
      <c r="F25" s="28"/>
      <c r="G25" s="29">
        <f>SUM(D25:F25)</f>
        <v>0</v>
      </c>
      <c r="H25" s="76"/>
      <c r="I25" s="24"/>
      <c r="J25" s="24"/>
      <c r="K25" s="24"/>
      <c r="L25" s="24"/>
      <c r="M25" s="24"/>
      <c r="N25" s="24"/>
    </row>
    <row r="26" spans="1:14" x14ac:dyDescent="0.2">
      <c r="A26" s="26"/>
      <c r="B26" s="74"/>
      <c r="C26" s="74"/>
      <c r="D26" s="81"/>
      <c r="E26" s="27"/>
      <c r="F26" s="28"/>
      <c r="G26" s="29">
        <f>SUM(D26:F26)</f>
        <v>0</v>
      </c>
      <c r="H26" s="76"/>
      <c r="I26" s="24"/>
      <c r="J26" s="24"/>
      <c r="K26" s="24"/>
      <c r="L26" s="24"/>
      <c r="M26" s="24"/>
      <c r="N26" s="24"/>
    </row>
    <row r="27" spans="1:14" x14ac:dyDescent="0.2">
      <c r="A27" s="26"/>
      <c r="B27" s="74"/>
      <c r="C27" s="74"/>
      <c r="D27" s="81"/>
      <c r="E27" s="27"/>
      <c r="F27" s="28"/>
      <c r="G27" s="29">
        <f>SUM(D27:F27)</f>
        <v>0</v>
      </c>
      <c r="H27" s="76"/>
      <c r="I27" s="24"/>
      <c r="J27" s="24"/>
      <c r="K27" s="24"/>
      <c r="L27" s="24"/>
      <c r="M27" s="24"/>
      <c r="N27" s="24"/>
    </row>
    <row r="28" spans="1:14" x14ac:dyDescent="0.2">
      <c r="A28" s="6"/>
      <c r="B28" s="74"/>
      <c r="C28" s="74"/>
      <c r="D28" s="81"/>
      <c r="E28" s="27"/>
      <c r="F28" s="28"/>
      <c r="G28" s="29">
        <f>SUM(D28:F28)</f>
        <v>0</v>
      </c>
      <c r="H28" s="76"/>
      <c r="I28" s="24"/>
      <c r="J28" s="24"/>
      <c r="K28" s="24"/>
      <c r="L28" s="24"/>
      <c r="M28" s="24"/>
      <c r="N28" s="24"/>
    </row>
    <row r="29" spans="1:14" x14ac:dyDescent="0.2">
      <c r="A29" s="30" t="s">
        <v>41</v>
      </c>
      <c r="B29" s="79">
        <f>SUM(B25:B28)</f>
        <v>0</v>
      </c>
      <c r="C29" s="79">
        <f>SUM(C25:C28)</f>
        <v>0</v>
      </c>
      <c r="D29" s="83">
        <f>SUM(D26:D28)</f>
        <v>0</v>
      </c>
      <c r="E29" s="29">
        <f>SUM(E26:E28)</f>
        <v>0</v>
      </c>
      <c r="F29" s="31">
        <f>SUM(F26:F28)</f>
        <v>0</v>
      </c>
      <c r="G29" s="78">
        <f>SUM(G25:G28)</f>
        <v>0</v>
      </c>
      <c r="H29" s="76"/>
      <c r="I29" s="3"/>
      <c r="J29" s="3"/>
      <c r="K29" s="3"/>
      <c r="L29" s="3"/>
    </row>
    <row r="30" spans="1:14" x14ac:dyDescent="0.2">
      <c r="A30" s="70" t="s">
        <v>14</v>
      </c>
      <c r="B30" s="71">
        <f>+B29+B15</f>
        <v>-1921</v>
      </c>
      <c r="C30" s="71">
        <f>+C29+C15</f>
        <v>-2500</v>
      </c>
      <c r="D30" s="84">
        <f>D15+D29</f>
        <v>-3000</v>
      </c>
      <c r="E30" s="72">
        <f>E15+E29</f>
        <v>-3000</v>
      </c>
      <c r="F30" s="73">
        <f>F15+F29</f>
        <v>-3000</v>
      </c>
      <c r="G30" s="72">
        <f>SUM(D30:F30)</f>
        <v>-9000</v>
      </c>
      <c r="H30" s="77"/>
    </row>
    <row r="32" spans="1:14" x14ac:dyDescent="0.2">
      <c r="A32" s="19" t="s">
        <v>44</v>
      </c>
      <c r="B32" s="19"/>
    </row>
    <row r="33" spans="1:8" x14ac:dyDescent="0.2">
      <c r="A33" s="322"/>
      <c r="B33" s="335"/>
      <c r="C33" s="323"/>
      <c r="D33" s="323"/>
      <c r="E33" s="323"/>
      <c r="F33" s="323"/>
      <c r="G33" s="323"/>
      <c r="H33" s="324"/>
    </row>
    <row r="34" spans="1:8" x14ac:dyDescent="0.2">
      <c r="A34" s="325"/>
      <c r="B34" s="326"/>
      <c r="C34" s="326"/>
      <c r="D34" s="326"/>
      <c r="E34" s="326"/>
      <c r="F34" s="326"/>
      <c r="G34" s="326"/>
      <c r="H34" s="327"/>
    </row>
    <row r="35" spans="1:8" x14ac:dyDescent="0.2">
      <c r="A35" s="325"/>
      <c r="B35" s="326"/>
      <c r="C35" s="326"/>
      <c r="D35" s="326"/>
      <c r="E35" s="326"/>
      <c r="F35" s="326"/>
      <c r="G35" s="326"/>
      <c r="H35" s="327"/>
    </row>
    <row r="36" spans="1:8" x14ac:dyDescent="0.2">
      <c r="A36" s="325"/>
      <c r="B36" s="326"/>
      <c r="C36" s="326"/>
      <c r="D36" s="326"/>
      <c r="E36" s="326"/>
      <c r="F36" s="326"/>
      <c r="G36" s="326"/>
      <c r="H36" s="327"/>
    </row>
    <row r="37" spans="1:8" x14ac:dyDescent="0.2">
      <c r="A37" s="325"/>
      <c r="B37" s="326"/>
      <c r="C37" s="326"/>
      <c r="D37" s="326"/>
      <c r="E37" s="326"/>
      <c r="F37" s="326"/>
      <c r="G37" s="326"/>
      <c r="H37" s="327"/>
    </row>
    <row r="38" spans="1:8" x14ac:dyDescent="0.2">
      <c r="A38" s="325"/>
      <c r="B38" s="326"/>
      <c r="C38" s="326"/>
      <c r="D38" s="326"/>
      <c r="E38" s="326"/>
      <c r="F38" s="326"/>
      <c r="G38" s="326"/>
      <c r="H38" s="327"/>
    </row>
    <row r="39" spans="1:8" x14ac:dyDescent="0.2">
      <c r="A39" s="325"/>
      <c r="B39" s="326"/>
      <c r="C39" s="326"/>
      <c r="D39" s="326"/>
      <c r="E39" s="326"/>
      <c r="F39" s="326"/>
      <c r="G39" s="326"/>
      <c r="H39" s="327"/>
    </row>
    <row r="40" spans="1:8" x14ac:dyDescent="0.2">
      <c r="A40" s="325"/>
      <c r="B40" s="326"/>
      <c r="C40" s="326"/>
      <c r="D40" s="326"/>
      <c r="E40" s="326"/>
      <c r="F40" s="326"/>
      <c r="G40" s="326"/>
      <c r="H40" s="327"/>
    </row>
    <row r="41" spans="1:8" x14ac:dyDescent="0.2">
      <c r="A41" s="325"/>
      <c r="B41" s="326"/>
      <c r="C41" s="326"/>
      <c r="D41" s="326"/>
      <c r="E41" s="326"/>
      <c r="F41" s="326"/>
      <c r="G41" s="326"/>
      <c r="H41" s="327"/>
    </row>
    <row r="42" spans="1:8" x14ac:dyDescent="0.2">
      <c r="A42" s="328"/>
      <c r="B42" s="329"/>
      <c r="C42" s="329"/>
      <c r="D42" s="329"/>
      <c r="E42" s="329"/>
      <c r="F42" s="329"/>
      <c r="G42" s="329"/>
      <c r="H42" s="330"/>
    </row>
    <row r="45" spans="1:8" x14ac:dyDescent="0.2">
      <c r="B45" s="59"/>
    </row>
  </sheetData>
  <customSheetViews>
    <customSheetView guid="{7FF24C95-970C-498D-A166-E67FC852DB49}" fitToPage="1">
      <selection activeCell="A2" sqref="A2"/>
      <pageMargins left="0.77" right="0.25" top="0.39" bottom="0.25" header="0.22" footer="0.37"/>
      <pageSetup paperSize="9" scale="97" orientation="landscape" r:id="rId1"/>
      <headerFooter alignWithMargins="0"/>
    </customSheetView>
  </customSheetViews>
  <mergeCells count="8">
    <mergeCell ref="H6:H7"/>
    <mergeCell ref="A33:H42"/>
    <mergeCell ref="B6:B7"/>
    <mergeCell ref="C6:C7"/>
    <mergeCell ref="D6:D7"/>
    <mergeCell ref="E6:E7"/>
    <mergeCell ref="F6:F7"/>
    <mergeCell ref="G6:G7"/>
  </mergeCells>
  <phoneticPr fontId="0" type="noConversion"/>
  <pageMargins left="0.77" right="0.25" top="0.39" bottom="0.25" header="0.22" footer="0.37"/>
  <pageSetup paperSize="9" scale="97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K26"/>
  <sheetViews>
    <sheetView zoomScaleNormal="100" workbookViewId="0">
      <selection activeCell="D3" sqref="D3"/>
    </sheetView>
  </sheetViews>
  <sheetFormatPr defaultRowHeight="12.75" x14ac:dyDescent="0.2"/>
  <cols>
    <col min="1" max="1" width="38" style="130" customWidth="1"/>
    <col min="2" max="2" width="52.42578125" style="130" customWidth="1"/>
    <col min="3" max="6" width="11.28515625" style="130" customWidth="1"/>
    <col min="7" max="7" width="11.85546875" style="130" customWidth="1"/>
    <col min="8" max="8" width="34.42578125" style="130" customWidth="1"/>
    <col min="9" max="16384" width="9.140625" style="130"/>
  </cols>
  <sheetData>
    <row r="1" spans="1:63" ht="20.25" thickBot="1" x14ac:dyDescent="0.25">
      <c r="A1" s="227" t="s">
        <v>174</v>
      </c>
      <c r="B1" s="129"/>
      <c r="H1" s="129" t="s">
        <v>137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</row>
    <row r="2" spans="1:63" ht="15.75" thickTop="1" x14ac:dyDescent="0.2">
      <c r="A2" s="131" t="s">
        <v>94</v>
      </c>
      <c r="C2" s="132"/>
      <c r="D2" s="132"/>
      <c r="E2" s="132"/>
      <c r="F2" s="132"/>
      <c r="H2" s="130" t="s">
        <v>95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</row>
    <row r="3" spans="1:63" s="221" customFormat="1" ht="20.25" thickBot="1" x14ac:dyDescent="0.25">
      <c r="A3" s="129" t="s">
        <v>136</v>
      </c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</row>
    <row r="4" spans="1:63" ht="16.5" thickTop="1" thickBot="1" x14ac:dyDescent="0.25">
      <c r="A4" s="157" t="s">
        <v>96</v>
      </c>
      <c r="B4" s="157" t="s">
        <v>109</v>
      </c>
      <c r="C4" s="352" t="s">
        <v>110</v>
      </c>
      <c r="D4" s="353"/>
      <c r="E4" s="353"/>
      <c r="F4" s="353"/>
      <c r="G4" s="353"/>
      <c r="H4" s="157" t="s">
        <v>60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</row>
    <row r="5" spans="1:63" ht="45" x14ac:dyDescent="0.3">
      <c r="A5" s="158" t="s">
        <v>111</v>
      </c>
      <c r="B5" s="159" t="s">
        <v>97</v>
      </c>
      <c r="C5" s="160" t="s">
        <v>157</v>
      </c>
      <c r="D5" s="160" t="s">
        <v>135</v>
      </c>
      <c r="E5" s="160" t="s">
        <v>158</v>
      </c>
      <c r="F5" s="160" t="s">
        <v>159</v>
      </c>
      <c r="G5" s="160" t="s">
        <v>160</v>
      </c>
      <c r="H5" s="161"/>
      <c r="I5"/>
      <c r="J5" s="133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ht="15.75" thickBot="1" x14ac:dyDescent="0.35">
      <c r="A6" s="162"/>
      <c r="B6" s="217" t="s">
        <v>138</v>
      </c>
      <c r="C6" s="163"/>
      <c r="D6" s="163"/>
      <c r="E6" s="163"/>
      <c r="F6" s="164"/>
      <c r="G6" s="163"/>
      <c r="H6" s="165"/>
      <c r="I6"/>
      <c r="J6" s="133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45" x14ac:dyDescent="0.2">
      <c r="A7" s="166" t="s">
        <v>112</v>
      </c>
      <c r="B7" s="167" t="s">
        <v>98</v>
      </c>
      <c r="C7" s="168"/>
      <c r="D7" s="168"/>
      <c r="E7" s="169"/>
      <c r="F7" s="170"/>
      <c r="G7" s="169"/>
      <c r="H7" s="171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ht="15.75" thickBot="1" x14ac:dyDescent="0.25">
      <c r="A8" s="172"/>
      <c r="B8" s="218" t="s">
        <v>113</v>
      </c>
      <c r="C8" s="173"/>
      <c r="D8" s="173"/>
      <c r="E8" s="174"/>
      <c r="F8" s="164"/>
      <c r="G8" s="174"/>
      <c r="H8" s="175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31.5" customHeight="1" x14ac:dyDescent="0.2">
      <c r="A9" s="166" t="s">
        <v>114</v>
      </c>
      <c r="B9" s="176" t="s">
        <v>140</v>
      </c>
      <c r="C9" s="177"/>
      <c r="D9" s="177"/>
      <c r="E9" s="178"/>
      <c r="F9" s="179"/>
      <c r="G9" s="178"/>
      <c r="H9" s="180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15" x14ac:dyDescent="0.2">
      <c r="A10" s="181"/>
      <c r="B10" s="219" t="s">
        <v>115</v>
      </c>
      <c r="C10" s="224"/>
      <c r="D10" s="224"/>
      <c r="E10" s="225"/>
      <c r="F10" s="226"/>
      <c r="G10" s="225"/>
      <c r="H10" s="16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5" x14ac:dyDescent="0.2">
      <c r="A11" s="181"/>
      <c r="B11" s="219" t="s">
        <v>116</v>
      </c>
      <c r="C11" s="224"/>
      <c r="D11" s="224"/>
      <c r="E11" s="225"/>
      <c r="F11" s="226"/>
      <c r="G11" s="225"/>
      <c r="H11" s="16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5" x14ac:dyDescent="0.2">
      <c r="A12" s="181"/>
      <c r="B12" s="219" t="s">
        <v>117</v>
      </c>
      <c r="C12" s="224"/>
      <c r="D12" s="224"/>
      <c r="E12" s="225"/>
      <c r="F12" s="226"/>
      <c r="G12" s="225"/>
      <c r="H12" s="16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6.5" thickBot="1" x14ac:dyDescent="0.25">
      <c r="A13" s="172"/>
      <c r="B13" s="220" t="s">
        <v>118</v>
      </c>
      <c r="C13" s="186"/>
      <c r="D13" s="186"/>
      <c r="E13" s="187"/>
      <c r="F13" s="188"/>
      <c r="G13" s="187"/>
      <c r="H13" s="18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45" x14ac:dyDescent="0.2">
      <c r="A14" s="190" t="s">
        <v>119</v>
      </c>
      <c r="B14" s="167" t="s">
        <v>99</v>
      </c>
      <c r="C14" s="177"/>
      <c r="D14" s="177"/>
      <c r="E14" s="178"/>
      <c r="F14" s="179"/>
      <c r="G14" s="178"/>
      <c r="H14" s="19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15" x14ac:dyDescent="0.2">
      <c r="A15" s="192"/>
      <c r="B15" s="193" t="s">
        <v>120</v>
      </c>
      <c r="C15" s="182"/>
      <c r="D15" s="182"/>
      <c r="E15" s="183"/>
      <c r="F15" s="184"/>
      <c r="G15" s="183"/>
      <c r="H15" s="19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33.75" customHeight="1" thickBot="1" x14ac:dyDescent="0.25">
      <c r="A16" s="172"/>
      <c r="B16" s="195" t="s">
        <v>121</v>
      </c>
      <c r="C16" s="196"/>
      <c r="D16" s="196"/>
      <c r="E16" s="197"/>
      <c r="F16" s="198"/>
      <c r="G16" s="197"/>
      <c r="H16" s="19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ht="15" x14ac:dyDescent="0.2">
      <c r="A17" s="166" t="s">
        <v>122</v>
      </c>
      <c r="B17" s="200" t="s">
        <v>100</v>
      </c>
      <c r="C17" s="201"/>
      <c r="D17" s="201"/>
      <c r="E17" s="169"/>
      <c r="F17" s="202"/>
      <c r="G17" s="169"/>
      <c r="H17" s="203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ht="30" x14ac:dyDescent="0.2">
      <c r="A18" s="181"/>
      <c r="B18" s="204" t="s">
        <v>123</v>
      </c>
      <c r="C18" s="182"/>
      <c r="D18" s="182"/>
      <c r="E18" s="183"/>
      <c r="F18" s="184"/>
      <c r="G18" s="183"/>
      <c r="H18" s="185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ht="30.75" thickBot="1" x14ac:dyDescent="0.25">
      <c r="A19" s="162"/>
      <c r="B19" s="205" t="s">
        <v>124</v>
      </c>
      <c r="C19" s="196"/>
      <c r="D19" s="196"/>
      <c r="E19" s="197"/>
      <c r="F19" s="198"/>
      <c r="G19" s="197"/>
      <c r="H19" s="165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ht="60" x14ac:dyDescent="0.2">
      <c r="A20" s="206" t="s">
        <v>125</v>
      </c>
      <c r="B20" s="200" t="s">
        <v>126</v>
      </c>
      <c r="C20" s="207"/>
      <c r="D20" s="207"/>
      <c r="E20" s="208"/>
      <c r="F20" s="209"/>
      <c r="G20" s="208"/>
      <c r="H20" s="203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ht="15.75" thickBot="1" x14ac:dyDescent="0.25">
      <c r="A21" s="172"/>
      <c r="B21" s="205" t="s">
        <v>127</v>
      </c>
      <c r="C21" s="186"/>
      <c r="D21" s="186"/>
      <c r="E21" s="187"/>
      <c r="F21" s="188"/>
      <c r="G21" s="187"/>
      <c r="H21" s="175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ht="45" x14ac:dyDescent="0.2">
      <c r="A22" s="206" t="s">
        <v>128</v>
      </c>
      <c r="B22" s="200" t="s">
        <v>129</v>
      </c>
      <c r="C22" s="210"/>
      <c r="D22" s="210"/>
      <c r="E22" s="210"/>
      <c r="F22" s="211"/>
      <c r="G22" s="210"/>
      <c r="H22" s="210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ht="15" x14ac:dyDescent="0.2">
      <c r="A23" s="212"/>
      <c r="B23" s="213" t="s">
        <v>130</v>
      </c>
      <c r="C23" s="222"/>
      <c r="D23" s="222"/>
      <c r="E23" s="222"/>
      <c r="F23" s="223"/>
      <c r="G23" s="222"/>
      <c r="H23" s="222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ht="16.5" thickBot="1" x14ac:dyDescent="0.25">
      <c r="A24" s="214"/>
      <c r="B24" s="215" t="s">
        <v>131</v>
      </c>
      <c r="C24" s="216"/>
      <c r="D24" s="216"/>
      <c r="E24" s="216"/>
      <c r="F24" s="188"/>
      <c r="G24" s="216"/>
      <c r="H24" s="216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x14ac:dyDescent="0.2">
      <c r="A25"/>
    </row>
    <row r="26" spans="1:63" ht="15" x14ac:dyDescent="0.2">
      <c r="A26" s="354" t="s">
        <v>139</v>
      </c>
      <c r="B26" s="354"/>
    </row>
  </sheetData>
  <mergeCells count="2">
    <mergeCell ref="C4:G4"/>
    <mergeCell ref="A26:B26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29"/>
  <sheetViews>
    <sheetView topLeftCell="A2" zoomScaleNormal="100" workbookViewId="0">
      <selection activeCell="L19" sqref="L19"/>
    </sheetView>
  </sheetViews>
  <sheetFormatPr defaultRowHeight="12.75" x14ac:dyDescent="0.2"/>
  <cols>
    <col min="1" max="1" width="14.140625" style="104" customWidth="1"/>
    <col min="2" max="2" width="38.85546875" style="104" customWidth="1"/>
    <col min="3" max="3" width="10.140625" style="104" bestFit="1" customWidth="1"/>
    <col min="4" max="4" width="7.28515625" style="104" customWidth="1"/>
    <col min="5" max="5" width="21" style="104" customWidth="1"/>
    <col min="6" max="6" width="19.5703125" style="104" bestFit="1" customWidth="1"/>
    <col min="7" max="7" width="17.7109375" style="104" customWidth="1"/>
    <col min="8" max="8" width="10.140625" style="104" bestFit="1" customWidth="1"/>
    <col min="9" max="16384" width="9.140625" style="104"/>
  </cols>
  <sheetData>
    <row r="1" spans="1:16" x14ac:dyDescent="0.2">
      <c r="A1" s="19" t="s">
        <v>0</v>
      </c>
      <c r="H1" s="230">
        <v>43628</v>
      </c>
    </row>
    <row r="2" spans="1:16" x14ac:dyDescent="0.2">
      <c r="A2" s="17" t="s">
        <v>175</v>
      </c>
      <c r="H2" s="231" t="s">
        <v>143</v>
      </c>
    </row>
    <row r="3" spans="1:16" x14ac:dyDescent="0.2">
      <c r="A3" s="19" t="s">
        <v>152</v>
      </c>
    </row>
    <row r="6" spans="1:16" s="103" customFormat="1" ht="18.75" x14ac:dyDescent="0.3">
      <c r="A6" s="361" t="s">
        <v>161</v>
      </c>
      <c r="B6" s="361"/>
      <c r="C6" s="361"/>
      <c r="D6" s="361"/>
      <c r="E6" s="362"/>
    </row>
    <row r="8" spans="1:16" x14ac:dyDescent="0.2">
      <c r="C8" s="363" t="s">
        <v>69</v>
      </c>
      <c r="D8" s="364"/>
    </row>
    <row r="9" spans="1:16" x14ac:dyDescent="0.2">
      <c r="A9" s="105" t="s">
        <v>142</v>
      </c>
      <c r="B9" s="105" t="s">
        <v>70</v>
      </c>
      <c r="C9" s="105" t="s">
        <v>71</v>
      </c>
      <c r="D9" s="105" t="s">
        <v>72</v>
      </c>
      <c r="E9" s="105" t="s">
        <v>73</v>
      </c>
      <c r="F9" s="105" t="s">
        <v>74</v>
      </c>
      <c r="G9" s="105" t="s">
        <v>75</v>
      </c>
      <c r="H9" s="105" t="s">
        <v>76</v>
      </c>
    </row>
    <row r="10" spans="1:16" x14ac:dyDescent="0.2">
      <c r="A10" s="244" t="s">
        <v>165</v>
      </c>
      <c r="B10" s="245" t="s">
        <v>165</v>
      </c>
      <c r="C10" s="241" t="s">
        <v>165</v>
      </c>
      <c r="D10" s="244" t="s">
        <v>165</v>
      </c>
      <c r="E10" s="237" t="s">
        <v>165</v>
      </c>
      <c r="F10" s="237" t="s">
        <v>165</v>
      </c>
      <c r="G10" s="237" t="s">
        <v>165</v>
      </c>
      <c r="H10" s="237" t="s">
        <v>165</v>
      </c>
    </row>
    <row r="11" spans="1:16" x14ac:dyDescent="0.2">
      <c r="A11" s="296" t="s">
        <v>165</v>
      </c>
      <c r="B11" s="296" t="s">
        <v>165</v>
      </c>
      <c r="C11" s="241" t="s">
        <v>165</v>
      </c>
      <c r="D11" s="296" t="s">
        <v>165</v>
      </c>
      <c r="E11" s="243" t="s">
        <v>165</v>
      </c>
      <c r="F11" s="243" t="s">
        <v>165</v>
      </c>
      <c r="G11" s="243" t="s">
        <v>165</v>
      </c>
      <c r="H11" s="243" t="s">
        <v>165</v>
      </c>
      <c r="J11" s="242"/>
      <c r="K11" s="299"/>
      <c r="L11" s="300"/>
      <c r="M11" s="246"/>
      <c r="N11" s="246"/>
      <c r="O11" s="246"/>
      <c r="P11" s="246"/>
    </row>
    <row r="12" spans="1:16" x14ac:dyDescent="0.2">
      <c r="A12" s="296" t="s">
        <v>165</v>
      </c>
      <c r="B12" s="296" t="s">
        <v>165</v>
      </c>
      <c r="C12" s="297" t="s">
        <v>165</v>
      </c>
      <c r="D12" s="238" t="s">
        <v>165</v>
      </c>
      <c r="E12" s="237" t="s">
        <v>165</v>
      </c>
      <c r="F12" s="237" t="s">
        <v>165</v>
      </c>
      <c r="G12" s="237" t="s">
        <v>165</v>
      </c>
      <c r="H12" s="237" t="s">
        <v>165</v>
      </c>
      <c r="I12" s="247"/>
      <c r="J12" s="298"/>
      <c r="K12" s="299"/>
      <c r="L12" s="300"/>
      <c r="M12" s="246"/>
      <c r="N12" s="246"/>
      <c r="O12" s="246"/>
      <c r="P12" s="246"/>
    </row>
    <row r="13" spans="1:16" x14ac:dyDescent="0.2">
      <c r="A13" s="240" t="s">
        <v>165</v>
      </c>
      <c r="B13" s="296" t="s">
        <v>165</v>
      </c>
      <c r="C13" s="239" t="s">
        <v>165</v>
      </c>
      <c r="D13" s="237" t="s">
        <v>165</v>
      </c>
      <c r="E13" s="237" t="s">
        <v>165</v>
      </c>
      <c r="F13" s="237" t="s">
        <v>165</v>
      </c>
      <c r="G13" s="237" t="s">
        <v>165</v>
      </c>
      <c r="H13" s="105" t="s">
        <v>165</v>
      </c>
      <c r="I13" s="247"/>
      <c r="J13" s="247"/>
      <c r="K13" s="247"/>
      <c r="L13" s="247"/>
      <c r="M13" s="247"/>
      <c r="N13" s="247"/>
      <c r="O13" s="247"/>
      <c r="P13" s="247"/>
    </row>
    <row r="14" spans="1:16" x14ac:dyDescent="0.2">
      <c r="A14" s="236"/>
      <c r="B14" s="296" t="s">
        <v>165</v>
      </c>
      <c r="C14" s="236"/>
      <c r="D14" s="236"/>
      <c r="E14" s="105"/>
      <c r="F14" s="105"/>
      <c r="G14" s="105"/>
      <c r="H14" s="105"/>
      <c r="I14" s="300"/>
      <c r="J14" s="246"/>
      <c r="K14" s="299"/>
      <c r="L14" s="300"/>
      <c r="M14" s="246"/>
      <c r="N14" s="246"/>
      <c r="O14" s="246"/>
      <c r="P14" s="246"/>
    </row>
    <row r="15" spans="1:16" x14ac:dyDescent="0.2">
      <c r="A15" s="236"/>
      <c r="B15" s="296" t="s">
        <v>165</v>
      </c>
      <c r="C15" s="236"/>
      <c r="D15" s="236"/>
      <c r="E15" s="105"/>
      <c r="F15" s="105"/>
      <c r="G15" s="105"/>
      <c r="H15" s="105"/>
      <c r="I15" s="300"/>
      <c r="J15" s="300"/>
      <c r="K15" s="299"/>
      <c r="L15" s="300"/>
      <c r="M15" s="246"/>
      <c r="N15" s="246"/>
      <c r="O15" s="246"/>
      <c r="P15" s="246"/>
    </row>
    <row r="16" spans="1:16" x14ac:dyDescent="0.2">
      <c r="A16" s="236"/>
      <c r="B16" s="296" t="s">
        <v>165</v>
      </c>
      <c r="C16" s="236"/>
      <c r="D16" s="236"/>
      <c r="E16" s="105"/>
      <c r="F16" s="105"/>
      <c r="G16" s="105"/>
      <c r="H16" s="105"/>
      <c r="I16" s="247"/>
      <c r="J16" s="247"/>
      <c r="K16" s="247"/>
      <c r="L16" s="247"/>
      <c r="M16" s="247"/>
      <c r="N16" s="247"/>
      <c r="O16" s="247"/>
      <c r="P16" s="247"/>
    </row>
    <row r="17" spans="1:16" x14ac:dyDescent="0.2">
      <c r="A17" s="236"/>
      <c r="B17" s="296" t="s">
        <v>165</v>
      </c>
      <c r="C17" s="236"/>
      <c r="D17" s="236"/>
      <c r="E17" s="105"/>
      <c r="F17" s="105"/>
      <c r="G17" s="105"/>
      <c r="H17" s="105"/>
      <c r="I17" s="300"/>
      <c r="J17" s="298"/>
      <c r="K17" s="299"/>
      <c r="L17" s="300"/>
      <c r="M17" s="246"/>
      <c r="N17" s="246"/>
      <c r="O17" s="246"/>
      <c r="P17" s="246"/>
    </row>
    <row r="18" spans="1:16" x14ac:dyDescent="0.2">
      <c r="A18" s="236"/>
      <c r="B18" s="296" t="s">
        <v>165</v>
      </c>
      <c r="C18" s="236"/>
      <c r="D18" s="236"/>
      <c r="E18" s="105"/>
      <c r="F18" s="105"/>
      <c r="G18" s="105"/>
      <c r="H18" s="105"/>
      <c r="I18" s="300"/>
      <c r="J18" s="247"/>
      <c r="K18" s="247"/>
      <c r="L18" s="247"/>
      <c r="M18" s="247"/>
      <c r="N18" s="247"/>
      <c r="O18" s="247"/>
      <c r="P18" s="247"/>
    </row>
    <row r="19" spans="1:16" x14ac:dyDescent="0.2">
      <c r="A19" s="236"/>
      <c r="B19" s="296" t="s">
        <v>165</v>
      </c>
      <c r="C19" s="236"/>
      <c r="D19" s="236"/>
      <c r="E19" s="105"/>
      <c r="F19" s="105"/>
      <c r="G19" s="105"/>
      <c r="H19" s="105"/>
      <c r="I19" s="300"/>
      <c r="J19" s="300"/>
      <c r="K19" s="299"/>
      <c r="L19" s="300"/>
      <c r="M19" s="246"/>
      <c r="N19" s="246"/>
      <c r="O19" s="246"/>
      <c r="P19" s="246"/>
    </row>
    <row r="20" spans="1:16" x14ac:dyDescent="0.2">
      <c r="A20" s="236"/>
      <c r="B20" s="296" t="s">
        <v>165</v>
      </c>
      <c r="C20" s="236"/>
      <c r="D20" s="236"/>
      <c r="E20" s="105"/>
      <c r="F20" s="105"/>
      <c r="G20" s="105"/>
      <c r="H20" s="105"/>
      <c r="I20" s="300"/>
      <c r="J20" s="300"/>
      <c r="K20" s="299"/>
      <c r="L20" s="300"/>
      <c r="M20" s="246"/>
      <c r="N20" s="246"/>
      <c r="O20" s="246"/>
      <c r="P20" s="246"/>
    </row>
    <row r="21" spans="1:16" x14ac:dyDescent="0.2">
      <c r="A21" s="236"/>
      <c r="B21" s="296" t="s">
        <v>165</v>
      </c>
      <c r="C21" s="236"/>
      <c r="D21" s="236"/>
      <c r="E21" s="105"/>
      <c r="F21" s="105"/>
      <c r="G21" s="105"/>
      <c r="H21" s="105"/>
      <c r="I21" s="300"/>
      <c r="J21" s="300"/>
      <c r="K21" s="300"/>
      <c r="L21" s="300"/>
      <c r="M21" s="246"/>
      <c r="N21" s="246"/>
      <c r="O21" s="246"/>
      <c r="P21" s="246"/>
    </row>
    <row r="22" spans="1:16" x14ac:dyDescent="0.2">
      <c r="A22" s="360" t="s">
        <v>77</v>
      </c>
      <c r="B22" s="314"/>
      <c r="C22" s="314"/>
      <c r="D22" s="314"/>
      <c r="E22" s="314"/>
      <c r="F22" s="314"/>
      <c r="G22" s="314"/>
      <c r="H22" s="314"/>
      <c r="I22" s="355"/>
      <c r="J22" s="356"/>
      <c r="K22" s="356"/>
      <c r="L22" s="356"/>
      <c r="M22" s="356"/>
      <c r="N22" s="356"/>
      <c r="O22" s="356"/>
      <c r="P22" s="356"/>
    </row>
    <row r="23" spans="1:16" x14ac:dyDescent="0.2">
      <c r="A23" s="357" t="s">
        <v>178</v>
      </c>
      <c r="B23" s="358"/>
      <c r="C23" s="358"/>
      <c r="D23" s="358"/>
      <c r="E23" s="358"/>
      <c r="F23" s="358"/>
      <c r="G23" s="358"/>
      <c r="H23" s="358"/>
    </row>
    <row r="24" spans="1:16" x14ac:dyDescent="0.2">
      <c r="A24" s="358"/>
      <c r="B24" s="358"/>
      <c r="C24" s="358"/>
      <c r="D24" s="358"/>
      <c r="E24" s="358"/>
      <c r="F24" s="358"/>
      <c r="G24" s="358"/>
      <c r="H24" s="358"/>
    </row>
    <row r="25" spans="1:16" x14ac:dyDescent="0.2">
      <c r="A25" s="358"/>
      <c r="B25" s="358"/>
      <c r="C25" s="358"/>
      <c r="D25" s="358"/>
      <c r="E25" s="358"/>
      <c r="F25" s="358"/>
      <c r="G25" s="358"/>
      <c r="H25" s="358"/>
    </row>
    <row r="26" spans="1:16" x14ac:dyDescent="0.2">
      <c r="A26" s="358"/>
      <c r="B26" s="358"/>
      <c r="C26" s="358"/>
      <c r="D26" s="358"/>
      <c r="E26" s="358"/>
      <c r="F26" s="358"/>
      <c r="G26" s="358"/>
      <c r="H26" s="358"/>
    </row>
    <row r="27" spans="1:16" x14ac:dyDescent="0.2">
      <c r="A27" s="358"/>
      <c r="B27" s="358"/>
      <c r="C27" s="358"/>
      <c r="D27" s="358"/>
      <c r="E27" s="358"/>
      <c r="F27" s="358"/>
      <c r="G27" s="358"/>
      <c r="H27" s="358"/>
    </row>
    <row r="28" spans="1:16" ht="13.5" thickBot="1" x14ac:dyDescent="0.25">
      <c r="A28" s="359"/>
      <c r="B28" s="359"/>
      <c r="C28" s="359"/>
      <c r="D28" s="359"/>
      <c r="E28" s="359"/>
      <c r="F28" s="359"/>
      <c r="G28" s="359"/>
      <c r="H28" s="359"/>
    </row>
    <row r="29" spans="1:16" x14ac:dyDescent="0.2">
      <c r="A29" s="104" t="s">
        <v>141</v>
      </c>
    </row>
  </sheetData>
  <mergeCells count="5">
    <mergeCell ref="I22:P22"/>
    <mergeCell ref="A23:H28"/>
    <mergeCell ref="A22:H22"/>
    <mergeCell ref="A6:E6"/>
    <mergeCell ref="C8:D8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Sammanfattning</vt:lpstr>
      <vt:lpstr>Styrtal</vt:lpstr>
      <vt:lpstr>Brutto(A1)</vt:lpstr>
      <vt:lpstr>Intäkt(A2)</vt:lpstr>
      <vt:lpstr>Anslag(B)</vt:lpstr>
      <vt:lpstr>Tre år(C)</vt:lpstr>
      <vt:lpstr>Inv.(D)</vt:lpstr>
      <vt:lpstr>1. Målbilaga</vt:lpstr>
      <vt:lpstr>2. Program </vt:lpstr>
      <vt:lpstr>4. Internkontrollplan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</dc:creator>
  <cp:lastModifiedBy>Jeanette Palmer</cp:lastModifiedBy>
  <cp:lastPrinted>2019-08-15T09:36:41Z</cp:lastPrinted>
  <dcterms:created xsi:type="dcterms:W3CDTF">2000-12-28T12:02:48Z</dcterms:created>
  <dcterms:modified xsi:type="dcterms:W3CDTF">2019-08-15T12:41:54Z</dcterms:modified>
</cp:coreProperties>
</file>